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05"/>
  </bookViews>
  <sheets>
    <sheet name="РАСЧЁТ" sheetId="4" r:id="rId1"/>
  </sheets>
  <calcPr calcId="125725" iterateDelta="1E-4"/>
</workbook>
</file>

<file path=xl/calcChain.xml><?xml version="1.0" encoding="utf-8"?>
<calcChain xmlns="http://schemas.openxmlformats.org/spreadsheetml/2006/main">
  <c r="N8" i="4"/>
  <c r="K5" l="1"/>
  <c r="L5" s="1"/>
  <c r="M5" s="1"/>
  <c r="N5" s="1"/>
  <c r="H5" l="1"/>
  <c r="I5" s="1"/>
  <c r="J5" s="1"/>
  <c r="N6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<sst xmlns="http://schemas.openxmlformats.org/spreadsheetml/2006/main" count="22" uniqueCount="22">
  <si>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</si>
  <si>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</si>
  <si>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</si>
  <si>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</si>
  <si>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</si>
  <si>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</si>
  <si>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</si>
  <si>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</si>
  <si>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</si>
  <si>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</si>
  <si>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</si>
  <si>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</si>
  <si>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</si>
  <si>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Коммерческое предложение №1           
</t>
  </si>
  <si>
    <t xml:space="preserve">Коммерческое предложение №2             
</t>
  </si>
  <si>
    <t xml:space="preserve">Коммерческое предложение №3           
</t>
  </si>
  <si>
    <t>Наименование предмета контракта</t>
  </si>
  <si>
    <t>Стартовая цена - начальная цена Закупочной сессии составила, руб.:</t>
  </si>
  <si>
    <t>Обоснование Стартовой цены - начальной цены Закупочной сессии</t>
  </si>
  <si>
    <t>НМЦК, определенная методом сопоставимых рыночных, руб.:</t>
  </si>
  <si>
    <t>шт</t>
  </si>
  <si>
    <t xml:space="preserve">Поставка аппаратных идентификаторов пользователя (Рутокен ЭЦП 3.0 3120 с сертификатом ФСБ России) 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</si>
</sst>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2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vertical="center"/>
    </xf>
    <xf numFmtId="0" fontId="9" fillId="0" borderId="0" xfId="0" applyFont="1"/>
    <xf numFmtId="4" fontId="8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7" fillId="2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/>
    <xf numFmtId="4" fontId="11" fillId="3" borderId="1" xfId="0" applyNumberFormat="1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5" fillId="0" borderId="4" xfId="0" applyFont="1" applyBorder="1" applyAlignment="1"/>
    <xf numFmtId="0" fontId="5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3" name="Picture 1">
          <a:extLst>
            <a:ext uri="{FF2B5EF4-FFF2-40B4-BE49-F238E27FC236}">
              <a16:creationId xmlns="" xmlns:a16="http://schemas.microsoft.com/office/drawing/2014/main" id="{00000000-0008-0000-0000-00001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5" name="Picture 1">
          <a:extLst>
            <a:ext uri="{FF2B5EF4-FFF2-40B4-BE49-F238E27FC236}">
              <a16:creationId xmlns="" xmlns:a16="http://schemas.microsoft.com/office/drawing/2014/main" id="{00000000-0008-0000-0000-00001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889" name="Picture 5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8"/>
  <sheetViews>
    <sheetView tabSelected="1" zoomScale="80" zoomScaleNormal="80" workbookViewId="0">
      <selection activeCell="G14" sqref="G14"/>
    </sheetView>
  </sheetViews>
  <sheetFormatPr defaultRowHeight="12.75"/>
  <cols>
    <col min="1" max="1" width="6.7109375" style="2" customWidth="1"/>
    <col min="2" max="2" width="44.42578125" style="2" customWidth="1"/>
    <col min="3" max="3" width="7.140625" style="2" customWidth="1"/>
    <col min="4" max="4" width="9.140625" style="2" customWidth="1"/>
    <col min="5" max="5" width="14.7109375" style="15" customWidth="1"/>
    <col min="6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3.7109375" style="2" customWidth="1"/>
    <col min="12" max="12" width="13.5703125" style="2" customWidth="1"/>
    <col min="13" max="13" width="11.5703125" style="2" customWidth="1"/>
    <col min="14" max="14" width="19.7109375" style="2" customWidth="1"/>
    <col min="15" max="17" width="9.140625" style="2"/>
    <col min="18" max="18" width="12.140625" style="2" customWidth="1"/>
    <col min="19" max="16384" width="9.140625" style="2"/>
  </cols>
  <sheetData>
    <row r="1" spans="1:29" ht="48" customHeight="1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7"/>
      <c r="P1" s="7"/>
      <c r="Q1" s="7"/>
      <c r="R1" s="7"/>
      <c r="S1" s="7"/>
      <c r="T1" s="7"/>
      <c r="U1" s="7"/>
      <c r="V1" s="7"/>
      <c r="W1" s="8"/>
      <c r="X1" s="8"/>
      <c r="Y1" s="8"/>
      <c r="Z1" s="8"/>
      <c r="AA1" s="8"/>
      <c r="AB1" s="8"/>
      <c r="AC1" s="8"/>
    </row>
    <row r="2" spans="1:29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9" customHeight="1">
      <c r="A3" s="28" t="s">
        <v>0</v>
      </c>
      <c r="B3" s="29" t="s">
        <v>16</v>
      </c>
      <c r="C3" s="29" t="s">
        <v>1</v>
      </c>
      <c r="D3" s="29" t="s">
        <v>2</v>
      </c>
      <c r="E3" s="26" t="s">
        <v>11</v>
      </c>
      <c r="F3" s="26"/>
      <c r="G3" s="26"/>
      <c r="H3" s="27" t="s">
        <v>10</v>
      </c>
      <c r="I3" s="27"/>
      <c r="J3" s="27"/>
      <c r="K3" s="31" t="s">
        <v>6</v>
      </c>
      <c r="L3" s="32"/>
      <c r="M3" s="32"/>
      <c r="N3" s="33"/>
    </row>
    <row r="4" spans="1:29" ht="159" customHeight="1">
      <c r="A4" s="28"/>
      <c r="B4" s="30"/>
      <c r="C4" s="29"/>
      <c r="D4" s="29"/>
      <c r="E4" s="13" t="s">
        <v>13</v>
      </c>
      <c r="F4" s="6" t="s">
        <v>14</v>
      </c>
      <c r="G4" s="6" t="s">
        <v>15</v>
      </c>
      <c r="H4" s="3" t="s">
        <v>5</v>
      </c>
      <c r="I4" s="3" t="s">
        <v>3</v>
      </c>
      <c r="J4" s="4" t="s">
        <v>4</v>
      </c>
      <c r="K4" s="1" t="s">
        <v>12</v>
      </c>
      <c r="L4" s="6" t="s">
        <v>7</v>
      </c>
      <c r="M4" s="6" t="s">
        <v>8</v>
      </c>
      <c r="N4" s="6" t="s">
        <v>9</v>
      </c>
    </row>
    <row r="5" spans="1:29" ht="38.25">
      <c r="A5" s="17">
        <v>1</v>
      </c>
      <c r="B5" s="19" t="s">
        <v>21</v>
      </c>
      <c r="C5" s="18" t="s">
        <v>20</v>
      </c>
      <c r="D5" s="19">
        <v>10</v>
      </c>
      <c r="E5" s="16">
        <v>3198</v>
      </c>
      <c r="F5" s="14">
        <v>3495.3</v>
      </c>
      <c r="G5" s="14">
        <v>3500</v>
      </c>
      <c r="H5" s="11">
        <f>AVERAGE(E5:G5)</f>
        <v>3397.7666666666664</v>
      </c>
      <c r="I5" s="20">
        <f>SQRT(((SUM((POWER(E5-H5,2)),(POWER(F5-H5,2)),(POWER(G5-H5,2)))/(COLUMNS(E5:G5)-1))))</f>
        <v>173.01896813162813</v>
      </c>
      <c r="J5" s="20">
        <f>I5/H5*100</f>
        <v>5.0921380160976764</v>
      </c>
      <c r="K5" s="21">
        <f>((D5/3)*(SUM(E5:G5)))</f>
        <v>33977.666666666664</v>
      </c>
      <c r="L5" s="21">
        <f>K5/D5</f>
        <v>3397.7666666666664</v>
      </c>
      <c r="M5" s="11">
        <f>ROUND(L5,2)</f>
        <v>3397.77</v>
      </c>
      <c r="N5" s="11">
        <f>M5*D5</f>
        <v>33977.699999999997</v>
      </c>
    </row>
    <row r="6" spans="1:29" ht="21" customHeight="1">
      <c r="A6" s="22" t="s">
        <v>19</v>
      </c>
      <c r="B6" s="23"/>
      <c r="C6" s="23"/>
      <c r="D6" s="23"/>
      <c r="E6" s="23"/>
      <c r="F6" s="23"/>
      <c r="G6" s="23"/>
      <c r="H6" s="9"/>
      <c r="I6" s="9"/>
      <c r="J6" s="9"/>
      <c r="K6" s="5"/>
      <c r="L6" s="10"/>
      <c r="M6" s="10"/>
      <c r="N6" s="12">
        <f>SUM(N5:N5)</f>
        <v>33977.699999999997</v>
      </c>
    </row>
    <row r="8" spans="1:29" ht="15.75">
      <c r="A8" s="22" t="s">
        <v>17</v>
      </c>
      <c r="B8" s="23"/>
      <c r="C8" s="23"/>
      <c r="D8" s="23"/>
      <c r="E8" s="23"/>
      <c r="F8" s="23"/>
      <c r="G8" s="23"/>
      <c r="N8" s="12">
        <f>E5*D5</f>
        <v>31980</v>
      </c>
    </row>
  </sheetData>
  <mergeCells count="10">
    <mergeCell ref="A8:G8"/>
    <mergeCell ref="A1:N2"/>
    <mergeCell ref="A6:G6"/>
    <mergeCell ref="E3:G3"/>
    <mergeCell ref="H3:J3"/>
    <mergeCell ref="A3:A4"/>
    <mergeCell ref="B3:B4"/>
    <mergeCell ref="C3:C4"/>
    <mergeCell ref="D3:D4"/>
    <mergeCell ref="K3:N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Рогова Екатерина</cp:lastModifiedBy>
  <cp:lastPrinted>2026-01-19T12:34:22Z</cp:lastPrinted>
  <dcterms:created xsi:type="dcterms:W3CDTF">2014-01-15T18:15:09Z</dcterms:created>
  <dcterms:modified xsi:type="dcterms:W3CDTF">2026-07-02T05:12:42Z</dcterms:modified>
</cp:coreProperties>
</file>