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ицукова Екатерина\Desktop\Березка\2026\ганк\"/>
    </mc:Choice>
  </mc:AlternateContent>
  <xr:revisionPtr revIDLastSave="0" documentId="13_ncr:1_{A25C9323-7ECC-4270-B30B-A3CF7088B69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Метод сопоставления цен" sheetId="7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7" l="1"/>
  <c r="I5" i="7"/>
  <c r="J5" i="7" s="1"/>
  <c r="K5" i="7" s="1"/>
  <c r="M5" i="7" l="1"/>
  <c r="N5" i="7" s="1"/>
  <c r="N6" i="7" s="1"/>
</calcChain>
</file>

<file path=xl/sharedStrings.xml><?xml version="1.0" encoding="utf-8"?>
<sst xmlns="http://schemas.openxmlformats.org/spreadsheetml/2006/main" count="24" uniqueCount="24">
  <si>
    <t>Кол-во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</si>
  <si>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</si>
  <si>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</si>
  <si>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</si>
  <si>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</si>
  <si>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</si>
  <si>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</si>
  <si>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</si>
  <si>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Однородность совокупности значений выявленных цен, используемых в расчете НМЦК, ЦКЕП</t>
  </si>
  <si>
    <t>НМЦК, ЦКЕП, определяемая методом сопоставимых рыночных цен (анализа рынка)</t>
  </si>
  <si>
    <t>Наименование товара, работ, услуг</t>
  </si>
  <si>
    <t>Ценовая информация** (руб./ед.изм.)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</si>
  <si>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</si>
  <si>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** Корректировка цены товара, работы, услуги в зависимости от способа осуществления закупки, явившейся источником информации о цене товара, работы, услуги НЕ ПРОИЗВОДИЛАСЬ </t>
  </si>
  <si>
    <t>Стоимость, в руб.</t>
  </si>
  <si>
    <t>Начальная (максимальная) цена контракта:</t>
  </si>
  <si>
    <t>ОКПД2</t>
  </si>
  <si>
    <t xml:space="preserve">ОБОСНОВАНИЕ НАЧАЛЬНОЙ (МАКСИМАЛЬНОЙ) ЦЕНЫ КОНТРАКТА*                                                                                                                                                                                                                                               </t>
  </si>
  <si>
    <t>шт</t>
  </si>
  <si>
    <t>Коммер-ческое предложение №1 вх 437 от 18.08.2026</t>
  </si>
  <si>
    <t>Коммер-ческое предложение №2 вх 438 от 18.08.2026</t>
  </si>
  <si>
    <t>Коммер-ческое предложение №3         вх 439 от 18.08.2026</t>
  </si>
  <si>
    <t>71.12.40.120</t>
  </si>
  <si>
    <t>Услуги по поверке газоанализатора универсального ГАНК-4АР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</si>
</sst>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3" x14ac:knownFonts="1"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164" fontId="2" fillId="0" borderId="0" xfId="1" applyNumberFormat="1" applyFont="1" applyFill="1" applyAlignment="1" applyProtection="1">
      <alignment horizontal="center" vertical="center"/>
      <protection locked="0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" fillId="0" borderId="0" xfId="1" applyFont="1" applyFill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2" fillId="0" borderId="0" xfId="1" applyFont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165" fontId="11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1266825</xdr:rowOff>
    </xdr:from>
    <xdr:to>
      <xdr:col>11</xdr:col>
      <xdr:colOff>0</xdr:colOff>
      <xdr:row>3</xdr:row>
      <xdr:rowOff>1619250</xdr:rowOff>
    </xdr:to>
    <xdr:pic>
      <xdr:nvPicPr>
        <xdr:cNvPr id="1345" name="Picture 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0700" y="3143250"/>
          <a:ext cx="11049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723900</xdr:colOff>
      <xdr:row>3</xdr:row>
      <xdr:rowOff>1371600</xdr:rowOff>
    </xdr:to>
    <xdr:pic>
      <xdr:nvPicPr>
        <xdr:cNvPr id="1346" name="Picture 2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800350"/>
          <a:ext cx="7048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39780</xdr:colOff>
      <xdr:row>3</xdr:row>
      <xdr:rowOff>1669677</xdr:rowOff>
    </xdr:from>
    <xdr:to>
      <xdr:col>12</xdr:col>
      <xdr:colOff>20730</xdr:colOff>
      <xdr:row>3</xdr:row>
      <xdr:rowOff>2080932</xdr:rowOff>
    </xdr:to>
    <xdr:pic>
      <xdr:nvPicPr>
        <xdr:cNvPr id="1347" name="Picture 5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295839" y="2622177"/>
          <a:ext cx="1785097" cy="411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253253</xdr:colOff>
      <xdr:row>3</xdr:row>
      <xdr:rowOff>1215278</xdr:rowOff>
    </xdr:from>
    <xdr:to>
      <xdr:col>11</xdr:col>
      <xdr:colOff>405653</xdr:colOff>
      <xdr:row>3</xdr:row>
      <xdr:rowOff>1443878</xdr:rowOff>
    </xdr:to>
    <xdr:pic>
      <xdr:nvPicPr>
        <xdr:cNvPr id="1348" name="Picture 6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09312" y="2167778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topLeftCell="A4" zoomScaleSheetLayoutView="82" workbookViewId="0">
      <selection activeCell="L10" sqref="L10"/>
    </sheetView>
  </sheetViews>
  <sheetFormatPr defaultRowHeight="12.75" x14ac:dyDescent="0.2"/>
  <cols>
    <col min="1" max="1" width="3.140625" style="3" customWidth="1"/>
    <col min="2" max="2" width="10.5703125" style="3" customWidth="1"/>
    <col min="3" max="3" width="56.7109375" style="3" customWidth="1"/>
    <col min="4" max="4" width="8" style="3" customWidth="1"/>
    <col min="5" max="5" width="5.7109375" style="3" customWidth="1"/>
    <col min="6" max="6" width="14.7109375" style="3" customWidth="1"/>
    <col min="7" max="8" width="14.7109375" style="3" bestFit="1" customWidth="1"/>
    <col min="9" max="9" width="15.85546875" style="3" customWidth="1"/>
    <col min="10" max="10" width="13.28515625" style="3" customWidth="1"/>
    <col min="11" max="11" width="14.85546875" style="3" customWidth="1"/>
    <col min="12" max="12" width="27" style="3" customWidth="1"/>
    <col min="13" max="13" width="12.140625" style="3" customWidth="1"/>
    <col min="14" max="14" width="14.140625" style="3" customWidth="1"/>
    <col min="15" max="16384" width="9.140625" style="3"/>
  </cols>
  <sheetData>
    <row r="1" spans="1:14" ht="78" customHeight="1" x14ac:dyDescent="0.2"/>
    <row r="2" spans="1:14" s="2" customFormat="1" ht="59.25" customHeight="1" x14ac:dyDescent="0.2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58.5" customHeight="1" x14ac:dyDescent="0.2">
      <c r="A3" s="24" t="s">
        <v>7</v>
      </c>
      <c r="B3" s="24" t="s">
        <v>16</v>
      </c>
      <c r="C3" s="24" t="s">
        <v>10</v>
      </c>
      <c r="D3" s="24" t="s">
        <v>6</v>
      </c>
      <c r="E3" s="24" t="s">
        <v>0</v>
      </c>
      <c r="F3" s="23" t="s">
        <v>11</v>
      </c>
      <c r="G3" s="23"/>
      <c r="H3" s="23"/>
      <c r="I3" s="25" t="s">
        <v>8</v>
      </c>
      <c r="J3" s="25"/>
      <c r="K3" s="25"/>
      <c r="L3" s="23" t="s">
        <v>9</v>
      </c>
      <c r="M3" s="23"/>
      <c r="N3" s="28" t="s">
        <v>14</v>
      </c>
    </row>
    <row r="4" spans="1:14" ht="297" customHeight="1" x14ac:dyDescent="0.2">
      <c r="A4" s="24"/>
      <c r="B4" s="24"/>
      <c r="C4" s="24"/>
      <c r="D4" s="24"/>
      <c r="E4" s="24"/>
      <c r="F4" s="20" t="s">
        <v>19</v>
      </c>
      <c r="G4" s="20" t="s">
        <v>20</v>
      </c>
      <c r="H4" s="20" t="s">
        <v>21</v>
      </c>
      <c r="I4" s="16" t="s">
        <v>5</v>
      </c>
      <c r="J4" s="16" t="s">
        <v>4</v>
      </c>
      <c r="K4" s="17" t="s">
        <v>3</v>
      </c>
      <c r="L4" s="18" t="s">
        <v>2</v>
      </c>
      <c r="M4" s="19" t="s">
        <v>1</v>
      </c>
      <c r="N4" s="28"/>
    </row>
    <row r="5" spans="1:14" ht="61.5" customHeight="1" x14ac:dyDescent="0.2">
      <c r="A5" s="10">
        <v>1</v>
      </c>
      <c r="B5" s="12" t="s">
        <v>22</v>
      </c>
      <c r="C5" s="14" t="s">
        <v>23</v>
      </c>
      <c r="D5" s="14" t="s">
        <v>18</v>
      </c>
      <c r="E5" s="15">
        <v>1</v>
      </c>
      <c r="F5" s="21">
        <v>201680</v>
      </c>
      <c r="G5" s="21">
        <v>213780.8</v>
      </c>
      <c r="H5" s="21">
        <v>221848</v>
      </c>
      <c r="I5" s="7">
        <f>AVERAGE(F5:H5)</f>
        <v>212436.26666666669</v>
      </c>
      <c r="J5" s="7">
        <f>SQRT(((SUM((POWER(H5-I5,2)),(POWER(G5-I5,2)),(POWER(F5-I5,2)))/(COLUMNS(F5:H5)-1))))</f>
        <v>10151.004059369365</v>
      </c>
      <c r="K5" s="8">
        <f>J5/I5*100</f>
        <v>4.7783762248549042</v>
      </c>
      <c r="L5" s="7">
        <f>((E5/3)*(SUM(F5:H5)))</f>
        <v>212436.26666666666</v>
      </c>
      <c r="M5" s="7">
        <f>L5/E5</f>
        <v>212436.26666666666</v>
      </c>
      <c r="N5" s="9">
        <f>M5*E5</f>
        <v>212436.26666666666</v>
      </c>
    </row>
    <row r="6" spans="1:14" ht="30" customHeight="1" x14ac:dyDescent="0.2">
      <c r="A6" s="29" t="s">
        <v>15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  <c r="N6" s="13">
        <f>SUM(N5:N5)</f>
        <v>212436.26666666666</v>
      </c>
    </row>
    <row r="7" spans="1:14" ht="30" customHeight="1" x14ac:dyDescent="0.2">
      <c r="A7" s="26" t="s">
        <v>12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22.5" customHeight="1" x14ac:dyDescent="0.2">
      <c r="A8" s="22" t="s">
        <v>13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4" customFormat="1" ht="11.25" customHeight="1" x14ac:dyDescent="0.2">
      <c r="A9" s="5"/>
      <c r="B9" s="11"/>
      <c r="C9" s="5"/>
      <c r="D9" s="5"/>
      <c r="E9" s="6"/>
      <c r="F9" s="5"/>
      <c r="G9" s="1"/>
      <c r="H9" s="5"/>
    </row>
  </sheetData>
  <mergeCells count="13">
    <mergeCell ref="A2:N2"/>
    <mergeCell ref="A7:N7"/>
    <mergeCell ref="N3:N4"/>
    <mergeCell ref="A6:M6"/>
    <mergeCell ref="D3:D4"/>
    <mergeCell ref="C3:C4"/>
    <mergeCell ref="B3:B4"/>
    <mergeCell ref="A8:N8"/>
    <mergeCell ref="L3:M3"/>
    <mergeCell ref="F3:H3"/>
    <mergeCell ref="A3:A4"/>
    <mergeCell ref="I3:K3"/>
    <mergeCell ref="E3:E4"/>
  </mergeCells>
  <phoneticPr fontId="0" type="noConversion"/>
  <pageMargins left="0.70866141732283472" right="0.70866141732283472" top="0.26" bottom="0.46" header="0.2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Frankenstain</dc:creator>
  <cp:lastModifiedBy>Лицукова Екатерина</cp:lastModifiedBy>
  <cp:lastPrinted>2023-03-30T10:00:19Z</cp:lastPrinted>
  <dcterms:created xsi:type="dcterms:W3CDTF">2011-05-04T10:33:42Z</dcterms:created>
  <dcterms:modified xsi:type="dcterms:W3CDTF">2026-08-26T11:53:52Z</dcterms:modified>
</cp:coreProperties>
</file>