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BelyaevSS\AppData\Local\LANIT\LanDocs\EditedFiles\"/>
    </mc:Choice>
  </mc:AlternateContent>
  <bookViews>
    <workbookView xWindow="14505" yWindow="-15" windowWidth="14310" windowHeight="12120"/>
  </bookViews>
  <sheets>
    <sheet name="Расчет цены 2024" sheetId="4" r:id="rId1"/>
    <sheet name="Лист1" sheetId="5" r:id="rId2"/>
  </sheets>
  <definedNames>
    <definedName name="_xlnm._FilterDatabase" localSheetId="0" hidden="1">Лист1!$C$16:$P$16</definedName>
  </definedNames>
  <calcPr calcId="162913"/>
</workbook>
</file>

<file path=xl/calcChain.xml><?xml version="1.0" encoding="utf-8"?>
<calcChain xmlns="http://schemas.openxmlformats.org/spreadsheetml/2006/main">
  <c r="M20" i="4" l="1"/>
  <c r="K19" i="4"/>
  <c r="J19" i="4"/>
  <c r="N158" i="5" l="1"/>
  <c r="O158" i="5" s="1"/>
  <c r="M158" i="5"/>
  <c r="P158" i="5" s="1"/>
  <c r="N157" i="5"/>
  <c r="O157" i="5" s="1"/>
  <c r="M157" i="5"/>
  <c r="P157" i="5" s="1"/>
  <c r="N156" i="5"/>
  <c r="O156" i="5" s="1"/>
  <c r="M156" i="5"/>
  <c r="P156" i="5" s="1"/>
  <c r="N155" i="5"/>
  <c r="O155" i="5" s="1"/>
  <c r="M155" i="5"/>
  <c r="P155" i="5" s="1"/>
  <c r="N154" i="5"/>
  <c r="O154" i="5" s="1"/>
  <c r="M154" i="5"/>
  <c r="P154" i="5" s="1"/>
  <c r="N153" i="5"/>
  <c r="O153" i="5" s="1"/>
  <c r="M153" i="5"/>
  <c r="P153" i="5" s="1"/>
  <c r="N152" i="5"/>
  <c r="O152" i="5" s="1"/>
  <c r="M152" i="5"/>
  <c r="P152" i="5" s="1"/>
  <c r="N151" i="5"/>
  <c r="O151" i="5" s="1"/>
  <c r="M151" i="5"/>
  <c r="P151" i="5" s="1"/>
  <c r="N150" i="5"/>
  <c r="O150" i="5" s="1"/>
  <c r="M150" i="5"/>
  <c r="P150" i="5" s="1"/>
  <c r="N149" i="5"/>
  <c r="O149" i="5" s="1"/>
  <c r="M149" i="5"/>
  <c r="P149" i="5" s="1"/>
  <c r="N148" i="5"/>
  <c r="O148" i="5" s="1"/>
  <c r="M148" i="5"/>
  <c r="P148" i="5" s="1"/>
  <c r="N147" i="5"/>
  <c r="O147" i="5" s="1"/>
  <c r="M147" i="5"/>
  <c r="P147" i="5" s="1"/>
  <c r="N146" i="5"/>
  <c r="O146" i="5" s="1"/>
  <c r="M146" i="5"/>
  <c r="P146" i="5" s="1"/>
  <c r="N145" i="5"/>
  <c r="O145" i="5" s="1"/>
  <c r="M145" i="5"/>
  <c r="P145" i="5" s="1"/>
  <c r="N144" i="5"/>
  <c r="O144" i="5" s="1"/>
  <c r="M144" i="5"/>
  <c r="P144" i="5" s="1"/>
  <c r="N143" i="5"/>
  <c r="O143" i="5" s="1"/>
  <c r="M143" i="5"/>
  <c r="P143" i="5" s="1"/>
  <c r="N142" i="5"/>
  <c r="O142" i="5" s="1"/>
  <c r="M142" i="5"/>
  <c r="P142" i="5" s="1"/>
  <c r="N141" i="5"/>
  <c r="O141" i="5" s="1"/>
  <c r="M141" i="5"/>
  <c r="P141" i="5" s="1"/>
  <c r="N140" i="5"/>
  <c r="O140" i="5" s="1"/>
  <c r="M140" i="5"/>
  <c r="P140" i="5" s="1"/>
  <c r="N139" i="5"/>
  <c r="O139" i="5" s="1"/>
  <c r="M139" i="5"/>
  <c r="P139" i="5" s="1"/>
  <c r="N138" i="5"/>
  <c r="O138" i="5" s="1"/>
  <c r="M138" i="5"/>
  <c r="P138" i="5" s="1"/>
  <c r="N137" i="5"/>
  <c r="O137" i="5" s="1"/>
  <c r="M137" i="5"/>
  <c r="P137" i="5" s="1"/>
  <c r="N136" i="5"/>
  <c r="O136" i="5" s="1"/>
  <c r="M136" i="5"/>
  <c r="P136" i="5" s="1"/>
  <c r="N135" i="5"/>
  <c r="O135" i="5" s="1"/>
  <c r="M135" i="5"/>
  <c r="P135" i="5" s="1"/>
  <c r="N134" i="5"/>
  <c r="O134" i="5" s="1"/>
  <c r="M134" i="5"/>
  <c r="P134" i="5" s="1"/>
  <c r="N133" i="5"/>
  <c r="O133" i="5" s="1"/>
  <c r="M133" i="5"/>
  <c r="P133" i="5" s="1"/>
  <c r="N132" i="5"/>
  <c r="O132" i="5" s="1"/>
  <c r="M132" i="5"/>
  <c r="P132" i="5" s="1"/>
  <c r="N131" i="5"/>
  <c r="O131" i="5" s="1"/>
  <c r="M131" i="5"/>
  <c r="P131" i="5" s="1"/>
  <c r="N130" i="5"/>
  <c r="O130" i="5" s="1"/>
  <c r="M130" i="5"/>
  <c r="P130" i="5" s="1"/>
  <c r="N129" i="5"/>
  <c r="O129" i="5" s="1"/>
  <c r="M129" i="5"/>
  <c r="P129" i="5" s="1"/>
  <c r="N128" i="5"/>
  <c r="O128" i="5" s="1"/>
  <c r="M128" i="5"/>
  <c r="P128" i="5" s="1"/>
  <c r="N127" i="5"/>
  <c r="O127" i="5" s="1"/>
  <c r="M127" i="5"/>
  <c r="P127" i="5" s="1"/>
  <c r="N126" i="5"/>
  <c r="O126" i="5" s="1"/>
  <c r="M126" i="5"/>
  <c r="P126" i="5" s="1"/>
  <c r="N125" i="5"/>
  <c r="O125" i="5" s="1"/>
  <c r="M125" i="5"/>
  <c r="P125" i="5" s="1"/>
  <c r="N124" i="5"/>
  <c r="O124" i="5" s="1"/>
  <c r="M124" i="5"/>
  <c r="P124" i="5" s="1"/>
  <c r="N123" i="5"/>
  <c r="O123" i="5" s="1"/>
  <c r="M123" i="5"/>
  <c r="P123" i="5" s="1"/>
  <c r="N122" i="5"/>
  <c r="O122" i="5" s="1"/>
  <c r="M122" i="5"/>
  <c r="P122" i="5" s="1"/>
  <c r="N121" i="5"/>
  <c r="O121" i="5" s="1"/>
  <c r="M121" i="5"/>
  <c r="P121" i="5" s="1"/>
  <c r="N120" i="5"/>
  <c r="O120" i="5" s="1"/>
  <c r="M120" i="5"/>
  <c r="P120" i="5" s="1"/>
  <c r="N119" i="5"/>
  <c r="O119" i="5" s="1"/>
  <c r="M119" i="5"/>
  <c r="P119" i="5" s="1"/>
  <c r="N118" i="5"/>
  <c r="O118" i="5" s="1"/>
  <c r="M118" i="5"/>
  <c r="P118" i="5" s="1"/>
  <c r="N117" i="5"/>
  <c r="O117" i="5" s="1"/>
  <c r="M117" i="5"/>
  <c r="P117" i="5" s="1"/>
  <c r="N116" i="5"/>
  <c r="O116" i="5" s="1"/>
  <c r="M116" i="5"/>
  <c r="P116" i="5" s="1"/>
  <c r="N115" i="5"/>
  <c r="O115" i="5" s="1"/>
  <c r="M115" i="5"/>
  <c r="P115" i="5" s="1"/>
  <c r="N114" i="5"/>
  <c r="O114" i="5" s="1"/>
  <c r="M114" i="5"/>
  <c r="P114" i="5" s="1"/>
  <c r="N113" i="5"/>
  <c r="O113" i="5" s="1"/>
  <c r="M113" i="5"/>
  <c r="P113" i="5" s="1"/>
  <c r="N112" i="5"/>
  <c r="O112" i="5" s="1"/>
  <c r="M112" i="5"/>
  <c r="P112" i="5" s="1"/>
  <c r="N111" i="5"/>
  <c r="O111" i="5" s="1"/>
  <c r="M111" i="5"/>
  <c r="P111" i="5" s="1"/>
  <c r="N110" i="5"/>
  <c r="O110" i="5" s="1"/>
  <c r="M110" i="5"/>
  <c r="P110" i="5" s="1"/>
  <c r="N109" i="5"/>
  <c r="O109" i="5" s="1"/>
  <c r="M109" i="5"/>
  <c r="P109" i="5" s="1"/>
  <c r="N108" i="5"/>
  <c r="O108" i="5" s="1"/>
  <c r="M108" i="5"/>
  <c r="P108" i="5" s="1"/>
  <c r="N107" i="5"/>
  <c r="O107" i="5" s="1"/>
  <c r="M107" i="5"/>
  <c r="P107" i="5" s="1"/>
  <c r="N106" i="5"/>
  <c r="O106" i="5" s="1"/>
  <c r="M106" i="5"/>
  <c r="P106" i="5" s="1"/>
  <c r="N105" i="5"/>
  <c r="O105" i="5" s="1"/>
  <c r="M105" i="5"/>
  <c r="P105" i="5" s="1"/>
  <c r="N104" i="5"/>
  <c r="O104" i="5" s="1"/>
  <c r="M104" i="5"/>
  <c r="P104" i="5" s="1"/>
  <c r="N103" i="5"/>
  <c r="O103" i="5" s="1"/>
  <c r="M103" i="5"/>
  <c r="P103" i="5" s="1"/>
  <c r="N102" i="5"/>
  <c r="O102" i="5" s="1"/>
  <c r="M102" i="5"/>
  <c r="P102" i="5" s="1"/>
  <c r="N101" i="5"/>
  <c r="O101" i="5" s="1"/>
  <c r="M101" i="5"/>
  <c r="P101" i="5" s="1"/>
  <c r="N100" i="5"/>
  <c r="O100" i="5" s="1"/>
  <c r="M100" i="5"/>
  <c r="P100" i="5" s="1"/>
  <c r="N99" i="5"/>
  <c r="O99" i="5" s="1"/>
  <c r="M99" i="5"/>
  <c r="P99" i="5" s="1"/>
  <c r="N98" i="5"/>
  <c r="O98" i="5" s="1"/>
  <c r="M98" i="5"/>
  <c r="P98" i="5" s="1"/>
  <c r="N97" i="5"/>
  <c r="O97" i="5" s="1"/>
  <c r="M97" i="5"/>
  <c r="P97" i="5" s="1"/>
  <c r="N96" i="5"/>
  <c r="O96" i="5" s="1"/>
  <c r="M96" i="5"/>
  <c r="P96" i="5" s="1"/>
  <c r="N95" i="5"/>
  <c r="O95" i="5" s="1"/>
  <c r="M95" i="5"/>
  <c r="P95" i="5" s="1"/>
  <c r="N94" i="5"/>
  <c r="O94" i="5" s="1"/>
  <c r="M94" i="5"/>
  <c r="P94" i="5" s="1"/>
  <c r="N93" i="5"/>
  <c r="O93" i="5" s="1"/>
  <c r="M93" i="5"/>
  <c r="P93" i="5" s="1"/>
  <c r="N92" i="5"/>
  <c r="O92" i="5" s="1"/>
  <c r="M92" i="5"/>
  <c r="P92" i="5" s="1"/>
  <c r="N91" i="5"/>
  <c r="O91" i="5" s="1"/>
  <c r="M91" i="5"/>
  <c r="P91" i="5" s="1"/>
  <c r="N90" i="5"/>
  <c r="O90" i="5" s="1"/>
  <c r="M90" i="5"/>
  <c r="P90" i="5" s="1"/>
  <c r="N89" i="5"/>
  <c r="O89" i="5" s="1"/>
  <c r="M89" i="5"/>
  <c r="P89" i="5" s="1"/>
  <c r="N88" i="5"/>
  <c r="O88" i="5" s="1"/>
  <c r="M88" i="5"/>
  <c r="P88" i="5" s="1"/>
  <c r="N87" i="5"/>
  <c r="O87" i="5" s="1"/>
  <c r="M87" i="5"/>
  <c r="P87" i="5" s="1"/>
  <c r="N86" i="5"/>
  <c r="O86" i="5" s="1"/>
  <c r="M86" i="5"/>
  <c r="P86" i="5" s="1"/>
  <c r="N85" i="5"/>
  <c r="O85" i="5" s="1"/>
  <c r="M85" i="5"/>
  <c r="P85" i="5" s="1"/>
  <c r="N84" i="5"/>
  <c r="O84" i="5" s="1"/>
  <c r="M84" i="5"/>
  <c r="P84" i="5" s="1"/>
  <c r="N83" i="5"/>
  <c r="O83" i="5" s="1"/>
  <c r="M83" i="5"/>
  <c r="P83" i="5" s="1"/>
  <c r="N82" i="5"/>
  <c r="O82" i="5" s="1"/>
  <c r="M82" i="5"/>
  <c r="P82" i="5" s="1"/>
  <c r="N81" i="5"/>
  <c r="O81" i="5" s="1"/>
  <c r="M81" i="5"/>
  <c r="P81" i="5" s="1"/>
  <c r="N80" i="5"/>
  <c r="O80" i="5" s="1"/>
  <c r="M80" i="5"/>
  <c r="P80" i="5" s="1"/>
  <c r="N79" i="5"/>
  <c r="O79" i="5" s="1"/>
  <c r="M79" i="5"/>
  <c r="P79" i="5" s="1"/>
  <c r="N78" i="5"/>
  <c r="O78" i="5" s="1"/>
  <c r="M78" i="5"/>
  <c r="P78" i="5" s="1"/>
  <c r="N77" i="5"/>
  <c r="O77" i="5" s="1"/>
  <c r="M77" i="5"/>
  <c r="P77" i="5" s="1"/>
  <c r="N76" i="5"/>
  <c r="O76" i="5" s="1"/>
  <c r="M76" i="5"/>
  <c r="P76" i="5" s="1"/>
  <c r="N75" i="5"/>
  <c r="O75" i="5" s="1"/>
  <c r="M75" i="5"/>
  <c r="P75" i="5" s="1"/>
  <c r="N74" i="5"/>
  <c r="O74" i="5" s="1"/>
  <c r="M74" i="5"/>
  <c r="P74" i="5" s="1"/>
  <c r="P73" i="5"/>
  <c r="O73" i="5"/>
  <c r="N73" i="5"/>
  <c r="M73" i="5"/>
  <c r="P72" i="5"/>
  <c r="O72" i="5"/>
  <c r="N72" i="5"/>
  <c r="M72" i="5"/>
  <c r="P71" i="5"/>
  <c r="O71" i="5"/>
  <c r="N71" i="5"/>
  <c r="M71" i="5"/>
  <c r="P70" i="5"/>
  <c r="N70" i="5"/>
  <c r="O70" i="5" s="1"/>
  <c r="M70" i="5"/>
  <c r="P69" i="5"/>
  <c r="N69" i="5"/>
  <c r="O69" i="5" s="1"/>
  <c r="M69" i="5"/>
  <c r="P68" i="5"/>
  <c r="N68" i="5"/>
  <c r="O68" i="5" s="1"/>
  <c r="M68" i="5"/>
  <c r="P67" i="5"/>
  <c r="N67" i="5"/>
  <c r="O67" i="5" s="1"/>
  <c r="M67" i="5"/>
  <c r="P66" i="5"/>
  <c r="N66" i="5"/>
  <c r="O66" i="5" s="1"/>
  <c r="M66" i="5"/>
  <c r="P65" i="5"/>
  <c r="N65" i="5"/>
  <c r="O65" i="5" s="1"/>
  <c r="M65" i="5"/>
  <c r="P64" i="5"/>
  <c r="N64" i="5"/>
  <c r="O64" i="5" s="1"/>
  <c r="M64" i="5"/>
  <c r="P63" i="5"/>
  <c r="N63" i="5"/>
  <c r="O63" i="5" s="1"/>
  <c r="M63" i="5"/>
  <c r="P62" i="5"/>
  <c r="N62" i="5"/>
  <c r="O62" i="5" s="1"/>
  <c r="M62" i="5"/>
  <c r="P61" i="5"/>
  <c r="N61" i="5"/>
  <c r="O61" i="5" s="1"/>
  <c r="M61" i="5"/>
  <c r="P60" i="5"/>
  <c r="N60" i="5"/>
  <c r="O60" i="5" s="1"/>
  <c r="M60" i="5"/>
  <c r="P59" i="5"/>
  <c r="N59" i="5"/>
  <c r="O59" i="5" s="1"/>
  <c r="M59" i="5"/>
  <c r="P58" i="5"/>
  <c r="N58" i="5"/>
  <c r="O58" i="5" s="1"/>
  <c r="M58" i="5"/>
  <c r="P57" i="5"/>
  <c r="N57" i="5"/>
  <c r="O57" i="5" s="1"/>
  <c r="M57" i="5"/>
  <c r="P56" i="5"/>
  <c r="N56" i="5"/>
  <c r="O56" i="5" s="1"/>
  <c r="M56" i="5"/>
  <c r="P55" i="5"/>
  <c r="N55" i="5"/>
  <c r="O55" i="5" s="1"/>
  <c r="M55" i="5"/>
  <c r="P54" i="5"/>
  <c r="N54" i="5"/>
  <c r="O54" i="5" s="1"/>
  <c r="M54" i="5"/>
  <c r="P53" i="5"/>
  <c r="N53" i="5"/>
  <c r="O53" i="5" s="1"/>
  <c r="M53" i="5"/>
  <c r="P52" i="5"/>
  <c r="N52" i="5"/>
  <c r="O52" i="5" s="1"/>
  <c r="M52" i="5"/>
  <c r="P51" i="5"/>
  <c r="N51" i="5"/>
  <c r="O51" i="5" s="1"/>
  <c r="M51" i="5"/>
  <c r="P50" i="5"/>
  <c r="N50" i="5"/>
  <c r="O50" i="5" s="1"/>
  <c r="M50" i="5"/>
  <c r="P49" i="5"/>
  <c r="N49" i="5"/>
  <c r="O49" i="5" s="1"/>
  <c r="M49" i="5"/>
  <c r="P48" i="5"/>
  <c r="N48" i="5"/>
  <c r="O48" i="5" s="1"/>
  <c r="M48" i="5"/>
  <c r="P47" i="5"/>
  <c r="N47" i="5"/>
  <c r="O47" i="5" s="1"/>
  <c r="M47" i="5"/>
  <c r="P46" i="5"/>
  <c r="N46" i="5"/>
  <c r="O46" i="5" s="1"/>
  <c r="M46" i="5"/>
  <c r="P45" i="5"/>
  <c r="N45" i="5"/>
  <c r="O45" i="5" s="1"/>
  <c r="M45" i="5"/>
  <c r="P44" i="5"/>
  <c r="N44" i="5"/>
  <c r="O44" i="5" s="1"/>
  <c r="M44" i="5"/>
  <c r="P43" i="5"/>
  <c r="N43" i="5"/>
  <c r="O43" i="5" s="1"/>
  <c r="M43" i="5"/>
  <c r="P42" i="5"/>
  <c r="N42" i="5"/>
  <c r="O42" i="5" s="1"/>
  <c r="M42" i="5"/>
  <c r="P41" i="5"/>
  <c r="N41" i="5"/>
  <c r="O41" i="5" s="1"/>
  <c r="M41" i="5"/>
  <c r="P40" i="5"/>
  <c r="N40" i="5"/>
  <c r="O40" i="5" s="1"/>
  <c r="M40" i="5"/>
  <c r="P39" i="5"/>
  <c r="N39" i="5"/>
  <c r="O39" i="5" s="1"/>
  <c r="M39" i="5"/>
  <c r="P38" i="5"/>
  <c r="N38" i="5"/>
  <c r="O38" i="5" s="1"/>
  <c r="M38" i="5"/>
  <c r="P37" i="5"/>
  <c r="N37" i="5"/>
  <c r="O37" i="5" s="1"/>
  <c r="M37" i="5"/>
  <c r="P36" i="5"/>
  <c r="N36" i="5"/>
  <c r="O36" i="5" s="1"/>
  <c r="M36" i="5"/>
  <c r="P35" i="5"/>
  <c r="N35" i="5"/>
  <c r="O35" i="5" s="1"/>
  <c r="M35" i="5"/>
  <c r="P34" i="5"/>
  <c r="N34" i="5"/>
  <c r="O34" i="5" s="1"/>
  <c r="M34" i="5"/>
  <c r="P33" i="5"/>
  <c r="N33" i="5"/>
  <c r="O33" i="5" s="1"/>
  <c r="M33" i="5"/>
  <c r="P32" i="5"/>
  <c r="N32" i="5"/>
  <c r="O32" i="5" s="1"/>
  <c r="M32" i="5"/>
  <c r="P31" i="5"/>
  <c r="N31" i="5"/>
  <c r="O31" i="5" s="1"/>
  <c r="M31" i="5"/>
  <c r="P30" i="5"/>
  <c r="N30" i="5"/>
  <c r="O30" i="5" s="1"/>
  <c r="M30" i="5"/>
  <c r="P29" i="5"/>
  <c r="N29" i="5"/>
  <c r="O29" i="5" s="1"/>
  <c r="M29" i="5"/>
  <c r="P28" i="5"/>
  <c r="N28" i="5"/>
  <c r="O28" i="5" s="1"/>
  <c r="M28" i="5"/>
  <c r="P27" i="5"/>
  <c r="N27" i="5"/>
  <c r="O27" i="5" s="1"/>
  <c r="M27" i="5"/>
  <c r="P26" i="5"/>
  <c r="N26" i="5"/>
  <c r="O26" i="5" s="1"/>
  <c r="M26" i="5"/>
  <c r="P25" i="5"/>
  <c r="N25" i="5"/>
  <c r="O25" i="5" s="1"/>
  <c r="M25" i="5"/>
  <c r="P24" i="5"/>
  <c r="N24" i="5"/>
  <c r="O24" i="5" s="1"/>
  <c r="M24" i="5"/>
  <c r="P23" i="5"/>
  <c r="N23" i="5"/>
  <c r="O23" i="5" s="1"/>
  <c r="M23" i="5"/>
  <c r="P22" i="5"/>
  <c r="N22" i="5"/>
  <c r="O22" i="5" s="1"/>
  <c r="M22" i="5"/>
  <c r="P21" i="5"/>
  <c r="N21" i="5"/>
  <c r="O21" i="5" s="1"/>
  <c r="M21" i="5"/>
  <c r="P20" i="5"/>
  <c r="N20" i="5"/>
  <c r="O20" i="5" s="1"/>
  <c r="M20" i="5"/>
  <c r="P19" i="5"/>
  <c r="N19" i="5"/>
  <c r="O19" i="5" s="1"/>
  <c r="M19" i="5"/>
  <c r="P18" i="5"/>
  <c r="N18" i="5"/>
  <c r="O18" i="5" s="1"/>
  <c r="M18" i="5"/>
  <c r="P17" i="5"/>
  <c r="P159" i="5" s="1"/>
  <c r="N17" i="5"/>
  <c r="O17" i="5" s="1"/>
  <c r="M17" i="5"/>
  <c r="P8" i="5"/>
  <c r="M8" i="5"/>
  <c r="L8" i="5"/>
  <c r="M7" i="5"/>
  <c r="P7" i="5" s="1"/>
  <c r="P9" i="5" s="1"/>
  <c r="P10" i="5" s="1"/>
  <c r="L7" i="5"/>
</calcChain>
</file>

<file path=xl/sharedStrings.xml><?xml version="1.0" encoding="utf-8"?>
<sst xmlns="http://schemas.openxmlformats.org/spreadsheetml/2006/main" count="401" uniqueCount="212">
  <si>
    <t>№</t>
  </si>
  <si>
    <t>Ед. изм</t>
  </si>
  <si>
    <t>Кол-во</t>
  </si>
  <si>
    <t>Коммерческие предложения, данные реестра контрактов (руб./ед.изм.)</t>
  </si>
  <si>
    <t>Однородность совокупности значений выявленных цен, используемых в расчете Н(М)ЦК, ЦКЕП</t>
  </si>
  <si>
    <t>Применяемый коэффициент</t>
  </si>
  <si>
    <t xml:space="preserve">Средняя арифметическая цена за единицу     &lt;ц&gt; </t>
  </si>
  <si>
    <t>Среднее квадратичное отклонение</t>
  </si>
  <si>
    <r>
      <t xml:space="preserve">коэффициент вариации цен V (%)           </t>
    </r>
    <r>
      <rPr>
        <i/>
        <sz val="10"/>
        <color indexed="8"/>
        <rFont val="Times New Roman"/>
        <family val="1"/>
        <charset val="204"/>
      </rPr>
      <t xml:space="preserve">         (не должен превышать 33%)</t>
    </r>
  </si>
  <si>
    <t>-</t>
  </si>
  <si>
    <t>Н(М)ЦК, ЦКЕП, определяемая методом сопоставимых рыночных цен (анализа рынка) (руб./ед.изм.)</t>
  </si>
  <si>
    <t>Итого</t>
  </si>
  <si>
    <t>шт.</t>
  </si>
  <si>
    <t>Наименование используемого товара (запасных частей)</t>
  </si>
  <si>
    <t>№ поз.</t>
  </si>
  <si>
    <t>Расчет Н(М)ЦК по формуле                             v - количество (объем) закупаемого товара (работы, услуги);
n - количество значений, используемых в расчете;
i - номер источника ценовой информации;
     - цена единицы</t>
  </si>
  <si>
    <t>Работы по ремонту</t>
  </si>
  <si>
    <t xml:space="preserve">Техническое обслуживание </t>
  </si>
  <si>
    <t>Наименование работ, услуг</t>
  </si>
  <si>
    <t>В результате проведенного расчета Н(М)ЦК, ЦКЕП единицы услуг составила:</t>
  </si>
  <si>
    <t>Расчет начальной суммы цен единицы товара (Н(М)ЦК, ЦКЕП)</t>
  </si>
  <si>
    <t>В результате проведенного расчета Н(М)ЦК, ЦКЕП запасных частей составила:</t>
  </si>
  <si>
    <t>чел. час</t>
  </si>
  <si>
    <t xml:space="preserve">      В связи с невозможностью определения объема подлежащих оказанию услуг на выполнение работ по техническому обслуживанию и ремонту электрооборудования Межрегионального филиала «Центр по обеспечению деятельности казначейства в г. Казани (г. Саратов)»  в соответствии со статьей 42 Федерального закона от 05.04.2013 № 44-ФЗ «О контрактной системе в сфере закупок товаров, работ, услуг для обеспечения государственных и муниципальных нужд» оплата оказания услуги осуществляется по цене единицы услуги исходя из объема фактически оказанной услуги, по цене каждой запасной части к технике, оборудованию исходя из количества запасных частей, поставки которых будут осуществлены в ходе исполнения контракта, но в размере, не превышающем начальной (максимальной) цены контракта, указанной в извещении об осуществлении закупки и документации о закупке</t>
  </si>
  <si>
    <t>штука</t>
  </si>
  <si>
    <t>Тепловой датчик ИП-101-3А-АR1</t>
  </si>
  <si>
    <t>Тепловой датчик ИП-103-3-А2-1М</t>
  </si>
  <si>
    <t>Тепловой датчик ИП-103-5/1</t>
  </si>
  <si>
    <t>Тепловой датчик ИП-105-1-А(3)</t>
  </si>
  <si>
    <t>Дымовой датчик ИП-212-3СУ</t>
  </si>
  <si>
    <t>Дымовой датчик ИП-212-41М</t>
  </si>
  <si>
    <t>Дымовой датчик ИП-21-34А</t>
  </si>
  <si>
    <t>Дымовой датчик ИП-212-77</t>
  </si>
  <si>
    <t>Дымовой датчик ИП-212-141М</t>
  </si>
  <si>
    <t>Прибор приемо - контрольный СИГНАЛ-20</t>
  </si>
  <si>
    <t>Прибор приемо - контрольный СИГНАЛ-20М</t>
  </si>
  <si>
    <t>Прибор приемо - контрольный СИГНАЛ-ВКА</t>
  </si>
  <si>
    <t xml:space="preserve">Прибор приемо - контрольный "Гранит" </t>
  </si>
  <si>
    <t xml:space="preserve">Прибор приемо - контрольный "Galaxy-60" </t>
  </si>
  <si>
    <t xml:space="preserve">Прибор приемо - контрольный "Гранит ПУ" </t>
  </si>
  <si>
    <t xml:space="preserve">Прибор приемо - контрольный "Пирит" </t>
  </si>
  <si>
    <t>Прибор приемо - контрольный "Циркон-8"</t>
  </si>
  <si>
    <t>Источник резервного питания 12 В  ИВЭПР</t>
  </si>
  <si>
    <t>Источник резервного питания 12 В  БИРП</t>
  </si>
  <si>
    <t>Источник резервного питания 12 В  СКАТ-1200</t>
  </si>
  <si>
    <t>Источник резервного питания 12 В  СКАТ-1200У</t>
  </si>
  <si>
    <t xml:space="preserve">Оповещатель световой "ВЫХОД"    </t>
  </si>
  <si>
    <t xml:space="preserve">Оповещатель световой "Блик-12" </t>
  </si>
  <si>
    <t>Оповещатель световой "ОПОП- 8"</t>
  </si>
  <si>
    <t>Оповещатель световой "Молния-12"</t>
  </si>
  <si>
    <t>Оповещатель звуковой "Флейта-12В1"</t>
  </si>
  <si>
    <t>Оповещатель звуковой / светозуковой «МАЯК»</t>
  </si>
  <si>
    <t>Оповещатель звуковой / светозуковой «СИРЕНА»</t>
  </si>
  <si>
    <t>Оповещатель звуковой / светозуковой «СВИРЕЛЬ»</t>
  </si>
  <si>
    <t xml:space="preserve">Контроллер     охранно-пожарный  "Приток", </t>
  </si>
  <si>
    <t>Контроллер     охранно-пожарный  «УО-4С»</t>
  </si>
  <si>
    <t>Прибор порошкового пожаро-тушения «Буран» МПП(р)-2,5-И-ГЭ</t>
  </si>
  <si>
    <t>Извещатель магнито-контактный (на окно) ИО-102-2</t>
  </si>
  <si>
    <t>Извещатель магнито-контактный (на окно)  ИО-102-4</t>
  </si>
  <si>
    <t>Извещатель магнито-контактный (на окно) ИО-102-14</t>
  </si>
  <si>
    <t>Извещатель магнито-контактный (на окно) СМК-16</t>
  </si>
  <si>
    <t>Извещатель магнито-контактный (на окно) ИО-102-16/2</t>
  </si>
  <si>
    <t>Извещатель магнито-контактный (на дерев. дверь) ИО-102-2</t>
  </si>
  <si>
    <t>Извещатель магнито-контактный (на дерев. дверь) ИО-102-5</t>
  </si>
  <si>
    <t>Извещатель магнито-контактный (на дерев. дверь)  ИО-102-16/2</t>
  </si>
  <si>
    <t>Извещатель магнито-контактный (на дерев. дверь) ИО-102-26</t>
  </si>
  <si>
    <t>Извещатель магнито-контактный (на метал./пластик. дверь, ворота, решетку) ИО-102/Б2П</t>
  </si>
  <si>
    <t>Извещатель магнито-контактный (на метал./пластик. дверь, ворота, решетку) ИО-102-6</t>
  </si>
  <si>
    <t>Извещатель магнито-контактный (на метал./пластик. дверь, ворота, решетку) ИО-102-15</t>
  </si>
  <si>
    <t>Извещатель магнито-контактный (на метал./пластик. дверь, ворота, решетку) ИО-102-20</t>
  </si>
  <si>
    <t>Извещатель магнито-контактный (на метал./пластик. дверь, ворота, решетку) ИО-102-20А2М</t>
  </si>
  <si>
    <t>Извещатель магнито-контактный (на метал./пластик. дверь, ворота, решетку) ИО-102-26</t>
  </si>
  <si>
    <t>Извещатель звуковой (на разрушение стекла) ИО-329-5, "Астра-С", ИО-329-4 "Стекло-3", "Арфа"</t>
  </si>
  <si>
    <t>Извещатель звуковой (на разрушение стекла) ИО-329-5</t>
  </si>
  <si>
    <t>Извещатель звуковой (на разрушение стекла) "Астра-С"</t>
  </si>
  <si>
    <t xml:space="preserve">Извещатель звуковой (на разрушение стекла) ИО-329-4 </t>
  </si>
  <si>
    <t>Извещатель звуковой (на разрушение стекла) "Стекло-3"</t>
  </si>
  <si>
    <t>Извещатель звуковой (на разрушение стекла)  "Арфа"</t>
  </si>
  <si>
    <t>Извещатель объемный ИО-409-10 "Астра-5"</t>
  </si>
  <si>
    <t>Извещатель объемный ИО-409-8 "Фотон-9"</t>
  </si>
  <si>
    <t>Извещатель объемный "LX-402"</t>
  </si>
  <si>
    <t>Извещатель объемный "Аргус"</t>
  </si>
  <si>
    <t>Извещатель объемный "Reflecs"</t>
  </si>
  <si>
    <t>Извещатель объемный радио-волновый "Аргус-3"</t>
  </si>
  <si>
    <t>Извещатель поверхностный "Сова-2", "Астра-5Б"</t>
  </si>
  <si>
    <t>Извещатель поверхностный "Астра-5Б"</t>
  </si>
  <si>
    <t>Извещатель - Кнопка тревожной сигнализации (КТС) ИО-102-2 (КНФ-1)</t>
  </si>
  <si>
    <t>Извещатель - Кнопка тревожной сигнализации (КТС) ИО-102-1/1А</t>
  </si>
  <si>
    <t>Оповещатель световой / светозвуковой "Маяк-12КП"</t>
  </si>
  <si>
    <t>Оповещатель световой / светозвуковой 
ОПОП-1-8М</t>
  </si>
  <si>
    <t>Оповещатель световой / светозвуковой "EMA1224FR"</t>
  </si>
  <si>
    <t>Оповещатель световой / светозвуковой Блик-С12</t>
  </si>
  <si>
    <t>Моноблок, 27 дюймов, клавиатура, мышь, Intel Intel Core i5-
1235U, 2x1.3 ГГц, IPS, Full HD (1920x1080), 16 ГБ DDR4, SSD
512 ГБ, Windows 11 Home</t>
  </si>
  <si>
    <t>ИБП линейно-интерактивный, 2200 ВА, 1320 Вт, 4 х CEE 7
(евророзетка)</t>
  </si>
  <si>
    <t>ПО Оперативная задача (ОЗ Орион Про" исп.127)</t>
  </si>
  <si>
    <r>
      <t>Преобразователь интерфейсов</t>
    </r>
    <r>
      <rPr>
        <sz val="11"/>
        <color theme="1"/>
        <rFont val="Calibri"/>
        <family val="2"/>
        <charset val="204"/>
        <scheme val="minor"/>
      </rPr>
      <t xml:space="preserve"> </t>
    </r>
    <r>
      <rPr>
        <sz val="12"/>
        <color theme="1"/>
        <rFont val="Times New Roman"/>
        <family val="1"/>
        <charset val="204"/>
      </rPr>
      <t>С2000-USB</t>
    </r>
  </si>
  <si>
    <r>
      <t>Пульт контроля и управления охранно-пожарный</t>
    </r>
    <r>
      <rPr>
        <sz val="11"/>
        <color theme="1"/>
        <rFont val="Calibri"/>
        <family val="2"/>
        <charset val="204"/>
        <scheme val="minor"/>
      </rPr>
      <t xml:space="preserve"> </t>
    </r>
    <r>
      <rPr>
        <sz val="12"/>
        <color theme="1"/>
        <rFont val="Times New Roman"/>
        <family val="1"/>
        <charset val="204"/>
      </rPr>
      <t>С2000М исп. 02</t>
    </r>
  </si>
  <si>
    <r>
      <t xml:space="preserve">Контроллер двухпроводной линии связи </t>
    </r>
    <r>
      <rPr>
        <sz val="11"/>
        <color theme="1"/>
        <rFont val="Calibri"/>
        <family val="2"/>
        <charset val="204"/>
        <scheme val="minor"/>
      </rPr>
      <t xml:space="preserve"> </t>
    </r>
    <r>
      <rPr>
        <sz val="12"/>
        <color theme="1"/>
        <rFont val="Times New Roman"/>
        <family val="1"/>
        <charset val="204"/>
      </rPr>
      <t>С2000-КДЛ-2И ИСП.01</t>
    </r>
  </si>
  <si>
    <r>
      <t>Блок контроля и управления</t>
    </r>
    <r>
      <rPr>
        <sz val="11"/>
        <color theme="1"/>
        <rFont val="Calibri"/>
        <family val="2"/>
        <charset val="204"/>
        <scheme val="minor"/>
      </rPr>
      <t xml:space="preserve"> </t>
    </r>
    <r>
      <rPr>
        <sz val="12"/>
        <color theme="1"/>
        <rFont val="Times New Roman"/>
        <family val="1"/>
        <charset val="204"/>
      </rPr>
      <t>С2000-БКИ 2RS485</t>
    </r>
  </si>
  <si>
    <r>
      <t>Блоки индикации системы пожаротушения</t>
    </r>
    <r>
      <rPr>
        <sz val="11"/>
        <color theme="1"/>
        <rFont val="Calibri"/>
        <family val="2"/>
        <charset val="204"/>
        <scheme val="minor"/>
      </rPr>
      <t xml:space="preserve"> </t>
    </r>
    <r>
      <rPr>
        <sz val="12"/>
        <color theme="1"/>
        <rFont val="Times New Roman"/>
        <family val="1"/>
        <charset val="204"/>
      </rPr>
      <t>С2000-ПТ 2RS485</t>
    </r>
  </si>
  <si>
    <r>
      <t>Резервный источник питания</t>
    </r>
    <r>
      <rPr>
        <sz val="11"/>
        <color theme="1"/>
        <rFont val="Calibri"/>
        <family val="2"/>
        <charset val="204"/>
        <scheme val="minor"/>
      </rPr>
      <t xml:space="preserve"> </t>
    </r>
    <r>
      <rPr>
        <sz val="12"/>
        <color theme="1"/>
        <rFont val="Times New Roman"/>
        <family val="1"/>
        <charset val="204"/>
      </rPr>
      <t>РИП 24 исп.56</t>
    </r>
  </si>
  <si>
    <r>
      <t>Блок сигнально-пусковой адресный</t>
    </r>
    <r>
      <rPr>
        <sz val="11"/>
        <color theme="1"/>
        <rFont val="Calibri"/>
        <family val="2"/>
        <charset val="204"/>
        <scheme val="minor"/>
      </rPr>
      <t xml:space="preserve"> </t>
    </r>
    <r>
      <rPr>
        <sz val="12"/>
        <color theme="1"/>
        <rFont val="Times New Roman"/>
        <family val="1"/>
        <charset val="204"/>
      </rPr>
      <t>С2000-СП1 исп. 01</t>
    </r>
  </si>
  <si>
    <r>
      <t>Адресный расширитель</t>
    </r>
    <r>
      <rPr>
        <sz val="11"/>
        <color theme="1"/>
        <rFont val="Calibri"/>
        <family val="2"/>
        <charset val="204"/>
        <scheme val="minor"/>
      </rPr>
      <t xml:space="preserve"> </t>
    </r>
    <r>
      <rPr>
        <sz val="12"/>
        <color theme="1"/>
        <rFont val="Times New Roman"/>
        <family val="1"/>
        <charset val="204"/>
      </rPr>
      <t>С2000-АР2 ИСП.02</t>
    </r>
  </si>
  <si>
    <t>Блок разветвительно-изолирующий БРИЗ</t>
  </si>
  <si>
    <r>
      <t>Извещатель пожарный дымовой адресно-аналоговый</t>
    </r>
    <r>
      <rPr>
        <sz val="11"/>
        <color theme="1"/>
        <rFont val="Calibri"/>
        <family val="2"/>
        <charset val="204"/>
        <scheme val="minor"/>
      </rPr>
      <t xml:space="preserve"> </t>
    </r>
    <r>
      <rPr>
        <sz val="12"/>
        <color theme="1"/>
        <rFont val="Times New Roman"/>
        <family val="1"/>
        <charset val="204"/>
      </rPr>
      <t>ДИП-34А-03</t>
    </r>
  </si>
  <si>
    <r>
      <t>Извещатель пожарный ручной адресный</t>
    </r>
    <r>
      <rPr>
        <sz val="11"/>
        <color theme="1"/>
        <rFont val="Calibri"/>
        <family val="2"/>
        <charset val="204"/>
        <scheme val="minor"/>
      </rPr>
      <t xml:space="preserve"> </t>
    </r>
    <r>
      <rPr>
        <sz val="12"/>
        <color theme="1"/>
        <rFont val="Times New Roman"/>
        <family val="1"/>
        <charset val="204"/>
      </rPr>
      <t>ИПР 513-3АМ исп. 02</t>
    </r>
  </si>
  <si>
    <r>
      <t>Извещатель пожарный тепловой адресно-аналоговый</t>
    </r>
    <r>
      <rPr>
        <sz val="11"/>
        <color theme="1"/>
        <rFont val="Calibri"/>
        <family val="2"/>
        <charset val="204"/>
        <scheme val="minor"/>
      </rPr>
      <t xml:space="preserve"> </t>
    </r>
    <r>
      <rPr>
        <sz val="12"/>
        <color theme="1"/>
        <rFont val="Times New Roman"/>
        <family val="1"/>
        <charset val="204"/>
      </rPr>
      <t>С2000-ИП-03</t>
    </r>
  </si>
  <si>
    <r>
      <t>Извещатель пожарный дымовой аналоговый</t>
    </r>
    <r>
      <rPr>
        <sz val="11"/>
        <color theme="1"/>
        <rFont val="Calibri"/>
        <family val="2"/>
        <charset val="204"/>
        <scheme val="minor"/>
      </rPr>
      <t xml:space="preserve"> </t>
    </r>
    <r>
      <rPr>
        <sz val="12"/>
        <color theme="1"/>
        <rFont val="Times New Roman"/>
        <family val="1"/>
        <charset val="204"/>
      </rPr>
      <t>ИП 212-141</t>
    </r>
  </si>
  <si>
    <r>
      <t>Прибор приемно-контрольный и управления</t>
    </r>
    <r>
      <rPr>
        <sz val="11"/>
        <color theme="1"/>
        <rFont val="Calibri"/>
        <family val="2"/>
        <charset val="204"/>
        <scheme val="minor"/>
      </rPr>
      <t xml:space="preserve"> </t>
    </r>
    <r>
      <rPr>
        <sz val="12"/>
        <color theme="1"/>
        <rFont val="Times New Roman"/>
        <family val="1"/>
        <charset val="204"/>
      </rPr>
      <t>С2000-АСПТ</t>
    </r>
  </si>
  <si>
    <r>
      <t>Извещатель пожарный аналоговый</t>
    </r>
    <r>
      <rPr>
        <sz val="11"/>
        <color theme="1"/>
        <rFont val="Calibri"/>
        <family val="2"/>
        <charset val="204"/>
        <scheme val="minor"/>
      </rPr>
      <t xml:space="preserve"> </t>
    </r>
    <r>
      <rPr>
        <sz val="12"/>
        <color theme="1"/>
        <rFont val="Times New Roman"/>
        <family val="1"/>
        <charset val="204"/>
      </rPr>
      <t>ИПР 513-10</t>
    </r>
  </si>
  <si>
    <r>
      <t>Модуль порошкового пожаротушения</t>
    </r>
    <r>
      <rPr>
        <sz val="11"/>
        <color theme="1"/>
        <rFont val="Calibri"/>
        <family val="2"/>
        <charset val="204"/>
        <scheme val="minor"/>
      </rPr>
      <t xml:space="preserve"> </t>
    </r>
    <r>
      <rPr>
        <sz val="12"/>
        <color theme="1"/>
        <rFont val="Times New Roman"/>
        <family val="1"/>
        <charset val="204"/>
      </rPr>
      <t>МПП Гарант-12</t>
    </r>
  </si>
  <si>
    <r>
      <t>Извещатель магнитоконтактный</t>
    </r>
    <r>
      <rPr>
        <sz val="11"/>
        <color theme="1"/>
        <rFont val="Calibri"/>
        <family val="2"/>
        <charset val="204"/>
        <scheme val="minor"/>
      </rPr>
      <t xml:space="preserve"> </t>
    </r>
    <r>
      <rPr>
        <sz val="12"/>
        <color theme="1"/>
        <rFont val="Times New Roman"/>
        <family val="1"/>
        <charset val="204"/>
      </rPr>
      <t>ИО 102-32</t>
    </r>
  </si>
  <si>
    <r>
      <t>Оповещатель звуковой</t>
    </r>
    <r>
      <rPr>
        <sz val="11"/>
        <color theme="1"/>
        <rFont val="Calibri"/>
        <family val="2"/>
        <charset val="204"/>
        <scheme val="minor"/>
      </rPr>
      <t xml:space="preserve"> </t>
    </r>
    <r>
      <rPr>
        <sz val="12"/>
        <color theme="1"/>
        <rFont val="Times New Roman"/>
        <family val="1"/>
        <charset val="204"/>
      </rPr>
      <t>Марс 24-ЗП</t>
    </r>
  </si>
  <si>
    <r>
      <t>Оповещатель световой "Порошок. Не входи!"</t>
    </r>
    <r>
      <rPr>
        <sz val="11"/>
        <color theme="1"/>
        <rFont val="Calibri"/>
        <family val="2"/>
        <charset val="204"/>
        <scheme val="minor"/>
      </rPr>
      <t xml:space="preserve"> </t>
    </r>
    <r>
      <rPr>
        <sz val="12"/>
        <color theme="1"/>
        <rFont val="Times New Roman"/>
        <family val="1"/>
        <charset val="204"/>
      </rPr>
      <t>Кристалл-24-НИ</t>
    </r>
  </si>
  <si>
    <r>
      <t>Оповещатель световой "Порошок. Уходи!"</t>
    </r>
    <r>
      <rPr>
        <sz val="11"/>
        <color theme="1"/>
        <rFont val="Calibri"/>
        <family val="2"/>
        <charset val="204"/>
        <scheme val="minor"/>
      </rPr>
      <t xml:space="preserve"> </t>
    </r>
    <r>
      <rPr>
        <sz val="12"/>
        <color theme="1"/>
        <rFont val="Times New Roman"/>
        <family val="1"/>
        <charset val="204"/>
      </rPr>
      <t>Кристалл-24-НИ</t>
    </r>
  </si>
  <si>
    <r>
      <t>Оповещатель световой " Автоматика отключена"</t>
    </r>
    <r>
      <rPr>
        <sz val="11"/>
        <color theme="1"/>
        <rFont val="Calibri"/>
        <family val="2"/>
        <charset val="204"/>
        <scheme val="minor"/>
      </rPr>
      <t xml:space="preserve"> </t>
    </r>
    <r>
      <rPr>
        <sz val="12"/>
        <color theme="1"/>
        <rFont val="Times New Roman"/>
        <family val="1"/>
        <charset val="204"/>
      </rPr>
      <t>Кристалл-24-НИ</t>
    </r>
  </si>
  <si>
    <r>
      <t>Пульт контроля и управления охранно-пожарный</t>
    </r>
    <r>
      <rPr>
        <sz val="11"/>
        <color theme="1"/>
        <rFont val="Calibri"/>
        <family val="2"/>
        <charset val="204"/>
        <scheme val="minor"/>
      </rPr>
      <t xml:space="preserve"> </t>
    </r>
    <r>
      <rPr>
        <sz val="12"/>
        <color theme="1"/>
        <rFont val="Times New Roman"/>
        <family val="1"/>
        <charset val="204"/>
      </rPr>
      <t>С2000-М</t>
    </r>
  </si>
  <si>
    <r>
      <t>Контроллер двухпроводной линии связи</t>
    </r>
    <r>
      <rPr>
        <sz val="11"/>
        <color theme="1"/>
        <rFont val="Calibri"/>
        <family val="2"/>
        <charset val="204"/>
        <scheme val="minor"/>
      </rPr>
      <t xml:space="preserve"> </t>
    </r>
    <r>
      <rPr>
        <sz val="12"/>
        <color theme="1"/>
        <rFont val="Times New Roman"/>
        <family val="1"/>
        <charset val="204"/>
      </rPr>
      <t>С2000-КДЛ</t>
    </r>
  </si>
  <si>
    <r>
      <t>Блок контроля и управления</t>
    </r>
    <r>
      <rPr>
        <sz val="11"/>
        <color theme="1"/>
        <rFont val="Calibri"/>
        <family val="2"/>
        <charset val="204"/>
        <scheme val="minor"/>
      </rPr>
      <t xml:space="preserve"> </t>
    </r>
    <r>
      <rPr>
        <sz val="12"/>
        <color theme="1"/>
        <rFont val="Times New Roman"/>
        <family val="1"/>
        <charset val="204"/>
      </rPr>
      <t>С2000-БКИ</t>
    </r>
  </si>
  <si>
    <r>
      <t>Извещатель охранный магнитоконтактный</t>
    </r>
    <r>
      <rPr>
        <sz val="11"/>
        <color theme="1"/>
        <rFont val="Calibri"/>
        <family val="2"/>
        <charset val="204"/>
        <scheme val="minor"/>
      </rPr>
      <t xml:space="preserve"> </t>
    </r>
    <r>
      <rPr>
        <sz val="12"/>
        <color theme="1"/>
        <rFont val="Times New Roman"/>
        <family val="1"/>
        <charset val="204"/>
      </rPr>
      <t>С2000-СМК исп.06</t>
    </r>
  </si>
  <si>
    <r>
      <t>Извещатель охранный поверхностный оптико-электронный</t>
    </r>
    <r>
      <rPr>
        <sz val="11"/>
        <color theme="1"/>
        <rFont val="Calibri"/>
        <family val="2"/>
        <charset val="204"/>
        <scheme val="minor"/>
      </rPr>
      <t xml:space="preserve"> </t>
    </r>
    <r>
      <rPr>
        <sz val="12"/>
        <color theme="1"/>
        <rFont val="Times New Roman"/>
        <family val="1"/>
        <charset val="204"/>
      </rPr>
      <t>С2000-ИК исп.04</t>
    </r>
  </si>
  <si>
    <r>
      <t>Извещатель охранный поверхностный звуковой</t>
    </r>
    <r>
      <rPr>
        <sz val="11"/>
        <color theme="1"/>
        <rFont val="Calibri"/>
        <family val="2"/>
        <charset val="204"/>
        <scheme val="minor"/>
      </rPr>
      <t xml:space="preserve"> </t>
    </r>
    <r>
      <rPr>
        <sz val="12"/>
        <color theme="1"/>
        <rFont val="Times New Roman"/>
        <family val="1"/>
        <charset val="204"/>
      </rPr>
      <t>С2000-СТ исп.03</t>
    </r>
  </si>
  <si>
    <r>
      <t>Извещатель охранный оптико-электронный поверхностный</t>
    </r>
    <r>
      <rPr>
        <sz val="11"/>
        <color theme="1"/>
        <rFont val="Calibri"/>
        <family val="2"/>
        <charset val="204"/>
        <scheme val="minor"/>
      </rPr>
      <t xml:space="preserve"> </t>
    </r>
    <r>
      <rPr>
        <sz val="12"/>
        <color theme="1"/>
        <rFont val="Times New Roman"/>
        <family val="1"/>
        <charset val="204"/>
      </rPr>
      <t>С2000-ШИК</t>
    </r>
  </si>
  <si>
    <r>
      <t>Кнопка тревожная</t>
    </r>
    <r>
      <rPr>
        <sz val="11"/>
        <color theme="1"/>
        <rFont val="Calibri"/>
        <family val="2"/>
        <charset val="204"/>
        <scheme val="minor"/>
      </rPr>
      <t xml:space="preserve"> </t>
    </r>
    <r>
      <rPr>
        <sz val="12"/>
        <color theme="1"/>
        <rFont val="Times New Roman"/>
        <family val="1"/>
        <charset val="204"/>
      </rPr>
      <t>С2000-КТ</t>
    </r>
  </si>
  <si>
    <r>
      <t>Электромагнитный замок</t>
    </r>
    <r>
      <rPr>
        <sz val="11"/>
        <color theme="1"/>
        <rFont val="Calibri"/>
        <family val="2"/>
        <charset val="204"/>
        <scheme val="minor"/>
      </rPr>
      <t xml:space="preserve"> </t>
    </r>
    <r>
      <rPr>
        <sz val="12"/>
        <color theme="1"/>
        <rFont val="Times New Roman"/>
        <family val="1"/>
        <charset val="204"/>
      </rPr>
      <t>ST-EL270L</t>
    </r>
  </si>
  <si>
    <r>
      <t>Дверной доводчик</t>
    </r>
    <r>
      <rPr>
        <sz val="11"/>
        <color theme="1"/>
        <rFont val="Calibri"/>
        <family val="2"/>
        <charset val="204"/>
        <scheme val="minor"/>
      </rPr>
      <t xml:space="preserve"> </t>
    </r>
    <r>
      <rPr>
        <sz val="12"/>
        <color theme="1"/>
        <rFont val="Times New Roman"/>
        <family val="1"/>
        <charset val="204"/>
      </rPr>
      <t>TS Compact</t>
    </r>
  </si>
  <si>
    <r>
      <t>Считыватель карт</t>
    </r>
    <r>
      <rPr>
        <sz val="11"/>
        <color theme="1"/>
        <rFont val="Calibri"/>
        <family val="2"/>
        <charset val="204"/>
        <scheme val="minor"/>
      </rPr>
      <t xml:space="preserve"> </t>
    </r>
    <r>
      <rPr>
        <sz val="12"/>
        <color theme="1"/>
        <rFont val="Times New Roman"/>
        <family val="1"/>
        <charset val="204"/>
      </rPr>
      <t>ST-PR041EM</t>
    </r>
  </si>
  <si>
    <r>
      <t>Устройство дистанционного пуска "Аварийный выход"</t>
    </r>
    <r>
      <rPr>
        <sz val="11"/>
        <color theme="1"/>
        <rFont val="Calibri"/>
        <family val="2"/>
        <charset val="204"/>
        <scheme val="minor"/>
      </rPr>
      <t xml:space="preserve"> </t>
    </r>
    <r>
      <rPr>
        <sz val="12"/>
        <color theme="1"/>
        <rFont val="Times New Roman"/>
        <family val="1"/>
        <charset val="204"/>
      </rPr>
      <t>УДП 513-10 исп.01</t>
    </r>
  </si>
  <si>
    <r>
      <t>Кнопка "Выход"</t>
    </r>
    <r>
      <rPr>
        <sz val="11"/>
        <color theme="1"/>
        <rFont val="Calibri"/>
        <family val="2"/>
        <charset val="204"/>
        <scheme val="minor"/>
      </rPr>
      <t xml:space="preserve"> </t>
    </r>
    <r>
      <rPr>
        <sz val="12"/>
        <color theme="1"/>
        <rFont val="Times New Roman"/>
        <family val="1"/>
        <charset val="204"/>
      </rPr>
      <t>ST-EX010SM</t>
    </r>
  </si>
  <si>
    <r>
      <t>Прибор управления средствами оповещения пожарный</t>
    </r>
    <r>
      <rPr>
        <sz val="11"/>
        <color theme="1"/>
        <rFont val="Calibri"/>
        <family val="2"/>
        <charset val="204"/>
        <scheme val="minor"/>
      </rPr>
      <t xml:space="preserve"> </t>
    </r>
    <r>
      <rPr>
        <sz val="12"/>
        <color rgb="FF000000"/>
        <rFont val="Times New Roman"/>
        <family val="1"/>
        <charset val="204"/>
      </rPr>
      <t>Sonar SPM-C20085-DW</t>
    </r>
  </si>
  <si>
    <r>
      <t>Пульт микрофонный</t>
    </r>
    <r>
      <rPr>
        <sz val="11"/>
        <color theme="1"/>
        <rFont val="Calibri"/>
        <family val="2"/>
        <charset val="204"/>
        <scheme val="minor"/>
      </rPr>
      <t xml:space="preserve"> </t>
    </r>
    <r>
      <rPr>
        <sz val="12"/>
        <color rgb="FF000000"/>
        <rFont val="Times New Roman"/>
        <family val="1"/>
        <charset val="204"/>
      </rPr>
      <t>SRM-7020С</t>
    </r>
  </si>
  <si>
    <r>
      <t>Настенный громкоговоритель, 3Вт,</t>
    </r>
    <r>
      <rPr>
        <sz val="11"/>
        <color theme="1"/>
        <rFont val="Calibri"/>
        <family val="2"/>
        <charset val="204"/>
        <scheme val="minor"/>
      </rPr>
      <t xml:space="preserve"> </t>
    </r>
    <r>
      <rPr>
        <sz val="12"/>
        <color rgb="FF000000"/>
        <rFont val="Times New Roman"/>
        <family val="1"/>
        <charset val="204"/>
      </rPr>
      <t>Sonar SW-03</t>
    </r>
  </si>
  <si>
    <r>
      <t>Фильтр оконечный для трансляционной линии</t>
    </r>
    <r>
      <rPr>
        <sz val="11"/>
        <color theme="1"/>
        <rFont val="Calibri"/>
        <family val="2"/>
        <charset val="204"/>
        <scheme val="minor"/>
      </rPr>
      <t xml:space="preserve"> </t>
    </r>
    <r>
      <rPr>
        <sz val="12"/>
        <color rgb="FF000000"/>
        <rFont val="Times New Roman"/>
        <family val="1"/>
        <charset val="204"/>
      </rPr>
      <t>Sonar SFT-2300-М</t>
    </r>
  </si>
  <si>
    <r>
      <t>Контрольно-пусковой блок</t>
    </r>
    <r>
      <rPr>
        <sz val="11"/>
        <color theme="1"/>
        <rFont val="Calibri"/>
        <family val="2"/>
        <charset val="204"/>
        <scheme val="minor"/>
      </rPr>
      <t xml:space="preserve"> </t>
    </r>
    <r>
      <rPr>
        <sz val="12"/>
        <color rgb="FF000000"/>
        <rFont val="Times New Roman"/>
        <family val="1"/>
        <charset val="204"/>
      </rPr>
      <t>С2000-КПБ</t>
    </r>
  </si>
  <si>
    <r>
      <t>Оповещатель охранно-пожарный световой (Выход)</t>
    </r>
    <r>
      <rPr>
        <sz val="11"/>
        <color theme="1"/>
        <rFont val="Calibri"/>
        <family val="2"/>
        <charset val="204"/>
        <scheme val="minor"/>
      </rPr>
      <t xml:space="preserve"> </t>
    </r>
    <r>
      <rPr>
        <sz val="12"/>
        <color rgb="FF000000"/>
        <rFont val="Times New Roman"/>
        <family val="1"/>
        <charset val="204"/>
      </rPr>
      <t>Молния-24</t>
    </r>
  </si>
  <si>
    <r>
      <t>Блок сигнально-пусковой адресный</t>
    </r>
    <r>
      <rPr>
        <sz val="11"/>
        <color theme="1"/>
        <rFont val="Calibri"/>
        <family val="2"/>
        <charset val="204"/>
        <scheme val="minor"/>
      </rPr>
      <t xml:space="preserve"> </t>
    </r>
    <r>
      <rPr>
        <sz val="12"/>
        <color rgb="FF000000"/>
        <rFont val="Times New Roman"/>
        <family val="1"/>
        <charset val="204"/>
      </rPr>
      <t>С2000-СП2 ИСП.02</t>
    </r>
  </si>
  <si>
    <r>
      <t>Резервированный источник питания</t>
    </r>
    <r>
      <rPr>
        <sz val="11"/>
        <color theme="1"/>
        <rFont val="Calibri"/>
        <family val="2"/>
        <charset val="204"/>
        <scheme val="minor"/>
      </rPr>
      <t xml:space="preserve"> </t>
    </r>
    <r>
      <rPr>
        <sz val="12"/>
        <color rgb="FF000000"/>
        <rFont val="Times New Roman"/>
        <family val="1"/>
        <charset val="204"/>
      </rPr>
      <t>РИП-24 ИСП.11</t>
    </r>
  </si>
  <si>
    <r>
      <t>Адресный расширитель на две зоны сигнализации</t>
    </r>
    <r>
      <rPr>
        <sz val="11"/>
        <color theme="1"/>
        <rFont val="Calibri"/>
        <family val="2"/>
        <charset val="204"/>
        <scheme val="minor"/>
      </rPr>
      <t xml:space="preserve"> </t>
    </r>
    <r>
      <rPr>
        <sz val="12"/>
        <color rgb="FF000000"/>
        <rFont val="Times New Roman"/>
        <family val="1"/>
        <charset val="204"/>
      </rPr>
      <t>С2000-АР2 ИСП.02</t>
    </r>
  </si>
  <si>
    <r>
      <t>Оповещатель охранно-пожарный звуковой</t>
    </r>
    <r>
      <rPr>
        <sz val="11"/>
        <color theme="1"/>
        <rFont val="Calibri"/>
        <family val="2"/>
        <charset val="204"/>
        <scheme val="minor"/>
      </rPr>
      <t xml:space="preserve"> </t>
    </r>
    <r>
      <rPr>
        <sz val="12"/>
        <color rgb="FF000000"/>
        <rFont val="Times New Roman"/>
        <family val="1"/>
        <charset val="204"/>
      </rPr>
      <t>Марс-24-ЗП</t>
    </r>
  </si>
  <si>
    <t>Охранно-тревожная, пожарная сигнализация, система газового пожаротушения</t>
  </si>
  <si>
    <t xml:space="preserve">Оказание услуг по ремонту охранно-тревожной, пожарной сигнализации, системы газового пожаротушения для нужд Управления Федерального казначейства по Саратовской области </t>
  </si>
  <si>
    <t>Извещатель мультисенсорный MTD-533X</t>
  </si>
  <si>
    <t>Станция управления МАР внешний принтер B5-MMI-CCP-RU</t>
  </si>
  <si>
    <t>Станция пожарной сигнализации Integral-IP CX B6-X2</t>
  </si>
  <si>
    <t>Модуль кольцевой 1 контр.выход, X-Line BX-IOM</t>
  </si>
  <si>
    <t>Модуль кольцевой,1 реле, 2 контр.выход, X-Line BX-OI3</t>
  </si>
  <si>
    <t>Сирена кольцевая красная, X-Line BX-SOL-R</t>
  </si>
  <si>
    <t>Извещатель ручной МСР535Х жёлтый IP 52, X-Line MCP535X-5</t>
  </si>
  <si>
    <t>Световое информационное табло "Газ не входи" КОП-24</t>
  </si>
  <si>
    <t>Оповещатель светозвуковой с табло "Газ уходи" КОП-24С</t>
  </si>
  <si>
    <t>Световое информационное табло "Автоматика отключена" КОП-24</t>
  </si>
  <si>
    <t>Кнопка восстановления автоматики КВА</t>
  </si>
  <si>
    <t>Блок управления огнезащитным клапаном БУОК СВТ667.11-211</t>
  </si>
  <si>
    <t>Модуль газового пожаротушения МГП 65-100-40</t>
  </si>
  <si>
    <t>Группа модулей "Пламя" ГМПР 1-2.1-ЭМ-4</t>
  </si>
  <si>
    <t xml:space="preserve">Рама монтажная однорядная для установки 4-х модулей в комплекте с модульными хомутами, креплением </t>
  </si>
  <si>
    <t>Модуль газового пожаротушения с электромагнитным пуском МГП 65-100-40</t>
  </si>
  <si>
    <t>Сигнализатор давления СДУ-М</t>
  </si>
  <si>
    <t>Насадок P-X-1B</t>
  </si>
  <si>
    <t>Газовое огнетушащее вещество 100 кг. Хладон-227еа</t>
  </si>
  <si>
    <t>Извещатель магнитоконтактный ИО 102-20</t>
  </si>
  <si>
    <t>Корпус для модулей IO3, AIM, IOM, IM4 GENN MOD IP66</t>
  </si>
  <si>
    <t>Коробка коммутационная КМО-О (4к)</t>
  </si>
  <si>
    <t>Устройство пожаротушения УПТ</t>
  </si>
  <si>
    <t>Извещатель пожарный ручной ИПР 513-10</t>
  </si>
  <si>
    <t>Оповещатель охранно-пожарный звуковой Маяк-24-ЗМ</t>
  </si>
  <si>
    <t>Извещатель ИО 102-16/1</t>
  </si>
  <si>
    <t>Извещатель ИО 102-20Б2П</t>
  </si>
  <si>
    <t>Информация о валюте, используемой для формирования цены контракта и расчетов с поставщиками: Валютой контракта является рубль Российской Федерации.</t>
  </si>
  <si>
    <t>Обоснование начальной (максимальной) цены контракта</t>
  </si>
  <si>
    <r>
      <t>Используемый метод определения НМЦК</t>
    </r>
    <r>
      <rPr>
        <sz val="12"/>
        <color rgb="FFFF0000"/>
        <rFont val="Times New Roman"/>
        <family val="1"/>
        <charset val="204"/>
      </rPr>
      <t xml:space="preserve">: </t>
    </r>
    <r>
      <rPr>
        <sz val="12"/>
        <rFont val="Times New Roman"/>
        <family val="1"/>
        <charset val="204"/>
      </rPr>
      <t>Метод сопоставимых рыночных цен</t>
    </r>
  </si>
  <si>
    <t>Порядок применения официального курса иностранной валюты к рублю Российской Федерации, установленного Центральным банком Российской Федерации и используемого при оплате контракта: Не применяется.</t>
  </si>
  <si>
    <r>
      <t xml:space="preserve">Начальная сумма цен товара  (запасных частей) составляет: </t>
    </r>
    <r>
      <rPr>
        <u/>
        <sz val="12"/>
        <color theme="1"/>
        <rFont val="Times New Roman"/>
        <family val="1"/>
        <charset val="204"/>
      </rPr>
      <t>1 976 205 (один миллион девятьсот семьдесят шесть тысяч двести двенадцать) рублей, 53 копейки.</t>
    </r>
  </si>
  <si>
    <r>
      <t xml:space="preserve">Начальная сумма цен услуг составляет: </t>
    </r>
    <r>
      <rPr>
        <u/>
        <sz val="12"/>
        <rFont val="Times New Roman"/>
        <family val="1"/>
        <charset val="204"/>
      </rPr>
      <t>7 633,33 (семь тысяч шестьсот тридцать три) рубля, 33 копейки.</t>
    </r>
  </si>
  <si>
    <r>
      <t>Начальная сумма цен единиц товара, работы, услуги:</t>
    </r>
    <r>
      <rPr>
        <u/>
        <sz val="12"/>
        <rFont val="Times New Roman"/>
        <family val="1"/>
        <charset val="204"/>
      </rPr>
      <t xml:space="preserve"> 1 983 838 (один миллион девятьсот восемьдесят три тысячи восемьсот тридцать восемь) рублей, 86 копеек</t>
    </r>
    <r>
      <rPr>
        <b/>
        <sz val="12"/>
        <rFont val="Times New Roman"/>
        <family val="1"/>
        <charset val="204"/>
      </rPr>
      <t>.</t>
    </r>
  </si>
  <si>
    <r>
      <t xml:space="preserve">Максимальное значение цены контракта: 639 999,6 (шестьсот тридцать девять тысяч девятьсот девяносто девять) рублей 60 копеек. </t>
    </r>
    <r>
      <rPr>
        <b/>
        <sz val="12"/>
        <color rgb="FFFF0000"/>
        <rFont val="Times New Roman"/>
        <family val="1"/>
        <charset val="204"/>
      </rPr>
      <t/>
    </r>
  </si>
  <si>
    <t>Наименование товара, работы, услуги согласно описанию объекта закупки</t>
  </si>
  <si>
    <t>Расчет НМЦК(ЦК)</t>
  </si>
  <si>
    <t>Итого цена единицы товара (работы, услуги) в том числе с учетом ЛБО (руб.)[4]</t>
  </si>
  <si>
    <t>Всего</t>
  </si>
  <si>
    <t>Коэфф. вариации (v)</t>
  </si>
  <si>
    <t>Ср. рыночная цена за единицу (руб.)</t>
  </si>
  <si>
    <t>Цена за единицу с учетом нормативных затрат[7]</t>
  </si>
  <si>
    <t>Итоговое значение НМЦК (ЦК) (руб.)[8]</t>
  </si>
  <si>
    <t>НМЦК (ЦК)/цена единицы товара (работы, услуги) с учетом ЛБО (руб.)[5]</t>
  </si>
  <si>
    <t>Едининца измерения</t>
  </si>
  <si>
    <t>Ценовые значения рынка</t>
  </si>
  <si>
    <r>
      <rPr>
        <b/>
        <sz val="10"/>
        <rFont val="Times New Roman"/>
        <family val="1"/>
        <charset val="204"/>
      </rPr>
      <t>Источник №2</t>
    </r>
    <r>
      <rPr>
        <b/>
        <sz val="10"/>
        <color rgb="FFFF0000"/>
        <rFont val="Times New Roman"/>
        <family val="1"/>
        <charset val="204"/>
      </rPr>
      <t xml:space="preserve"> </t>
    </r>
    <r>
      <rPr>
        <b/>
        <sz val="10"/>
        <rFont val="Times New Roman"/>
        <family val="1"/>
        <charset val="204"/>
      </rPr>
      <t>вх. №  5802   от 25.07.2025.</t>
    </r>
  </si>
  <si>
    <r>
      <rPr>
        <b/>
        <sz val="10"/>
        <rFont val="Times New Roman"/>
        <family val="1"/>
        <charset val="204"/>
      </rPr>
      <t>Источник №3</t>
    </r>
    <r>
      <rPr>
        <b/>
        <sz val="10"/>
        <color rgb="FFFF0000"/>
        <rFont val="Times New Roman"/>
        <family val="1"/>
        <charset val="204"/>
      </rPr>
      <t xml:space="preserve"> </t>
    </r>
    <r>
      <rPr>
        <b/>
        <sz val="10"/>
        <rFont val="Times New Roman"/>
        <family val="1"/>
        <charset val="204"/>
      </rPr>
      <t>вх. № 5803 от 25.07.2025.</t>
    </r>
  </si>
  <si>
    <r>
      <rPr>
        <b/>
        <sz val="10"/>
        <rFont val="Times New Roman"/>
        <family val="1"/>
        <charset val="204"/>
      </rPr>
      <t>Источник №1</t>
    </r>
    <r>
      <rPr>
        <b/>
        <sz val="10"/>
        <color rgb="FFFF0000"/>
        <rFont val="Times New Roman"/>
        <family val="1"/>
        <charset val="204"/>
      </rPr>
      <t xml:space="preserve"> </t>
    </r>
    <r>
      <rPr>
        <b/>
        <sz val="10"/>
        <rFont val="Times New Roman"/>
        <family val="1"/>
        <charset val="204"/>
      </rPr>
      <t>вх. № 5801   от 25.07.2025</t>
    </r>
    <r>
      <rPr>
        <b/>
        <sz val="10"/>
        <color rgb="FFFF0000"/>
        <rFont val="Times New Roman"/>
        <family val="1"/>
        <charset val="204"/>
      </rPr>
      <t xml:space="preserve"> </t>
    </r>
  </si>
  <si>
    <t>№ п/п</t>
  </si>
  <si>
    <r>
      <t>Наименование товара, работы, услуги по КТРУ</t>
    </r>
    <r>
      <rPr>
        <sz val="12"/>
        <color rgb="FFFF0000"/>
        <rFont val="Times New Roman"/>
        <family val="1"/>
        <charset val="204"/>
      </rPr>
      <t>[1]</t>
    </r>
    <r>
      <rPr>
        <sz val="12"/>
        <color theme="1"/>
        <rFont val="Times New Roman"/>
        <family val="1"/>
        <charset val="204"/>
      </rPr>
      <t xml:space="preserve"> </t>
    </r>
  </si>
  <si>
    <r>
      <t>Типовая принадлежность</t>
    </r>
    <r>
      <rPr>
        <sz val="12"/>
        <color rgb="FFFF0000"/>
        <rFont val="Times New Roman"/>
        <family val="1"/>
        <charset val="204"/>
      </rPr>
      <t>[2]</t>
    </r>
  </si>
  <si>
    <t>Единица измерений</t>
  </si>
  <si>
    <r>
      <t>Кол-во</t>
    </r>
    <r>
      <rPr>
        <sz val="12"/>
        <color rgb="FFFF0000"/>
        <rFont val="Times New Roman"/>
        <family val="1"/>
        <charset val="204"/>
      </rPr>
      <t>[3]</t>
    </r>
  </si>
  <si>
    <r>
      <t>Всего НМЦК (ЦК)/цена единицы товара (работы, услуги) с учетом ЛБО (руб.)</t>
    </r>
    <r>
      <rPr>
        <sz val="12"/>
        <color rgb="FFFF0000"/>
        <rFont val="Times New Roman"/>
        <family val="1"/>
        <charset val="204"/>
      </rPr>
      <t>[5]</t>
    </r>
  </si>
  <si>
    <r>
      <t>Ценовые значения анализа рынка</t>
    </r>
    <r>
      <rPr>
        <sz val="12"/>
        <color rgb="FFFF0000"/>
        <rFont val="Times New Roman"/>
        <family val="1"/>
        <charset val="204"/>
      </rPr>
      <t>[6]</t>
    </r>
  </si>
  <si>
    <r>
      <t>Цена за единицу с учетом нормативных затрат</t>
    </r>
    <r>
      <rPr>
        <sz val="12"/>
        <color rgb="FFFF0000"/>
        <rFont val="Times New Roman"/>
        <family val="1"/>
        <charset val="204"/>
      </rPr>
      <t>[7]</t>
    </r>
  </si>
  <si>
    <r>
      <t>Итоговое значение НМЦК (ЦК) (руб.)</t>
    </r>
    <r>
      <rPr>
        <sz val="12"/>
        <color rgb="FFFF0000"/>
        <rFont val="Times New Roman"/>
        <family val="1"/>
        <charset val="204"/>
      </rPr>
      <t>[8]</t>
    </r>
  </si>
  <si>
    <t>Цена за ед.(руб.)</t>
  </si>
  <si>
    <t>*</t>
  </si>
  <si>
    <r>
      <t>Обучение по вопросам ГО и ЧС (</t>
    </r>
    <r>
      <rPr>
        <sz val="11"/>
        <color rgb="FF333333"/>
        <rFont val="Times New Roman"/>
        <family val="1"/>
        <charset val="204"/>
      </rPr>
      <t>программа повышения квалификации для председателя (заместителя председателя) комиссии по вопросам ПУФ органа государственной власти или местного самоуправления</t>
    </r>
    <r>
      <rPr>
        <sz val="11"/>
        <color theme="1"/>
        <rFont val="Times New Roman"/>
        <family val="1"/>
        <charset val="204"/>
      </rPr>
      <t>)</t>
    </r>
  </si>
  <si>
    <t>Предмет контракта: Обучение по вопросам ГО и ЧС (программа повышения квалификации для председателя (заместителя председателя) комиссии по вопросам ПУФ органа государственной власти или местного самоуправления)</t>
  </si>
  <si>
    <t>чел.</t>
  </si>
  <si>
    <r>
      <rPr>
        <b/>
        <sz val="10"/>
        <rFont val="Times New Roman"/>
        <family val="1"/>
        <charset val="204"/>
      </rPr>
      <t>Источник №1</t>
    </r>
    <r>
      <rPr>
        <b/>
        <sz val="10"/>
        <color rgb="FFFF0000"/>
        <rFont val="Times New Roman"/>
        <family val="1"/>
        <charset val="204"/>
      </rPr>
      <t xml:space="preserve"> </t>
    </r>
  </si>
  <si>
    <r>
      <rPr>
        <b/>
        <sz val="10"/>
        <rFont val="Times New Roman"/>
        <family val="1"/>
        <charset val="204"/>
      </rPr>
      <t>Источник №2</t>
    </r>
    <r>
      <rPr>
        <b/>
        <sz val="10"/>
        <color rgb="FFFF0000"/>
        <rFont val="Times New Roman"/>
        <family val="1"/>
        <charset val="204"/>
      </rPr>
      <t xml:space="preserve"> </t>
    </r>
  </si>
  <si>
    <r>
      <rPr>
        <b/>
        <sz val="10"/>
        <rFont val="Times New Roman"/>
        <family val="1"/>
        <charset val="204"/>
      </rPr>
      <t>Источник №3</t>
    </r>
    <r>
      <rPr>
        <b/>
        <sz val="10"/>
        <color rgb="FFFF0000"/>
        <rFont val="Times New Roman"/>
        <family val="1"/>
        <charset val="204"/>
      </rPr>
      <t xml:space="preserve"> </t>
    </r>
    <r>
      <rPr>
        <b/>
        <sz val="10"/>
        <rFont val="Times New Roman"/>
        <family val="1"/>
        <charset val="204"/>
      </rPr>
      <t/>
    </r>
  </si>
  <si>
    <t>Итого (начальная сумма цен единиц услуг)</t>
  </si>
  <si>
    <t>Цена государственного контракта включает в себя все налоги, сборы, пошлины и другие обязательные платежи, которые Исполнитель должен оплачивать в соответствии с условиями государственного контракта, или на иных основаниях, в том числе транспортные расходы.</t>
  </si>
  <si>
    <t xml:space="preserve">В соответствии с частью 4.4. раздела IV "Особенности определения и контроля НМЦК" Положения об организации и осуществлении в Федеральном казенном учреждении "Центр по обеспечению деятельности Казначейства России" и его филиалах контроля правильности определения начальной (максимальной) цены государственного контракта, цены государственного контракта, заключаемого с единственным поставщиком (подрядчиком, исполнителем), начальной суммы цен единиц товара, работы, услуги при осуществлении закупок товаров, работ, услуг утвержденный Приказом Федерального казенного учреждения "Центр по обеспечению деятельности Казначейства России" от "22" ноября 2023 г. N 1289 в случае закупки у единственного поставщика в расчете НМЦК указывается наименьшая полученная ценовая информация (цена, на основании которой проводится закупка). </t>
  </si>
  <si>
    <r>
      <t xml:space="preserve">Реквизиты запросов ценовой информации (в т.ч. в ЕИС): Запрос направлен в 5 организаций исх. от 07.04.2026 № 59-29-26/1928, запрос цен в 0811400000126000409 (ред. №01) от 15.05.2026. Ответ получен от 3 (трех) организаций на основании данной информации произведен расчет НМЦК (ЦК): Источник N 1 - </t>
    </r>
    <r>
      <rPr>
        <sz val="12"/>
        <color rgb="FFFF0000"/>
        <rFont val="Times New Roman"/>
        <family val="1"/>
        <charset val="204"/>
      </rPr>
      <t>вх от 14.04.2026 № 3223, Источник N 2 - вх от 14.04.2026 N 3224, Источник N 3 - вх от 14.04.2026 N 3229.</t>
    </r>
  </si>
  <si>
    <r>
      <t>Дата подготовки обоснования НМЦК</t>
    </r>
    <r>
      <rPr>
        <sz val="12"/>
        <color rgb="FFFF0000"/>
        <rFont val="Times New Roman"/>
        <family val="1"/>
        <charset val="204"/>
      </rPr>
      <t>:</t>
    </r>
    <r>
      <rPr>
        <sz val="12"/>
        <color theme="9"/>
        <rFont val="Times New Roman"/>
        <family val="1"/>
        <charset val="204"/>
      </rPr>
      <t xml:space="preserve">         </t>
    </r>
    <r>
      <rPr>
        <u/>
        <sz val="12"/>
        <color theme="1"/>
        <rFont val="Times New Roman"/>
        <family val="1"/>
        <charset val="204"/>
      </rPr>
      <t xml:space="preserve"> 19.05.2026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</si>
</sst>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7" x14ac:knownFonts="1">
    <font>
      <sz val="11"/>
      <color theme="1"/>
      <name val="Calibri"/>
      <family val="2"/>
      <charset val="204"/>
      <scheme val="minor"/>
    </font>
    <font>
      <sz val="10"/>
      <color indexed="8"/>
      <name val="Times New Roman"/>
      <family val="1"/>
      <charset val="204"/>
    </font>
    <font>
      <b/>
      <sz val="10"/>
      <color indexed="8"/>
      <name val="Times New Roman"/>
      <family val="1"/>
      <charset val="204"/>
    </font>
    <font>
      <b/>
      <sz val="12"/>
      <color indexed="8"/>
      <name val="Times New Roman"/>
      <family val="1"/>
      <charset val="204"/>
    </font>
    <font>
      <i/>
      <sz val="10"/>
      <color indexed="8"/>
      <name val="Times New Roman"/>
      <family val="1"/>
      <charset val="204"/>
    </font>
    <font>
      <sz val="12"/>
      <color indexed="8"/>
      <name val="Times New Roman"/>
      <family val="1"/>
      <charset val="204"/>
    </font>
    <font>
      <sz val="12"/>
      <color theme="1"/>
      <name val="Times New Roman"/>
      <family val="1"/>
      <charset val="204"/>
    </font>
    <font>
      <b/>
      <sz val="10"/>
      <name val="Times New Roman"/>
      <family val="1"/>
      <charset val="204"/>
    </font>
    <font>
      <sz val="11"/>
      <color theme="1"/>
      <name val="Times New Roman"/>
      <family val="1"/>
      <charset val="204"/>
    </font>
    <font>
      <sz val="10"/>
      <color theme="1"/>
      <name val="Times New Roman"/>
      <family val="1"/>
      <charset val="204"/>
    </font>
    <font>
      <b/>
      <sz val="10"/>
      <color rgb="FFFF0000"/>
      <name val="Times New Roman"/>
      <family val="1"/>
      <charset val="204"/>
    </font>
    <font>
      <b/>
      <sz val="12"/>
      <color rgb="FFFF0000"/>
      <name val="Times New Roman"/>
      <family val="1"/>
      <charset val="204"/>
    </font>
    <font>
      <b/>
      <sz val="10"/>
      <color theme="1"/>
      <name val="Times New Roman"/>
      <family val="1"/>
      <charset val="204"/>
    </font>
    <font>
      <sz val="10"/>
      <name val="Times New Roman"/>
      <family val="1"/>
      <charset val="204"/>
    </font>
    <font>
      <u/>
      <sz val="12"/>
      <color theme="1"/>
      <name val="Times New Roman"/>
      <family val="1"/>
      <charset val="204"/>
    </font>
    <font>
      <sz val="12"/>
      <name val="Times New Roman"/>
      <family val="1"/>
      <charset val="204"/>
    </font>
    <font>
      <u/>
      <sz val="12"/>
      <name val="Times New Roman"/>
      <family val="1"/>
      <charset val="204"/>
    </font>
    <font>
      <b/>
      <sz val="12"/>
      <name val="Times New Roman"/>
      <family val="1"/>
      <charset val="204"/>
    </font>
    <font>
      <sz val="12"/>
      <color rgb="FF000000"/>
      <name val="Times New Roman"/>
      <family val="1"/>
      <charset val="204"/>
    </font>
    <font>
      <sz val="11"/>
      <color rgb="FF000000"/>
      <name val="Times New Roman"/>
      <family val="1"/>
      <charset val="204"/>
    </font>
    <font>
      <b/>
      <sz val="12"/>
      <color theme="1"/>
      <name val="Times New Roman"/>
      <family val="1"/>
      <charset val="204"/>
    </font>
    <font>
      <sz val="12"/>
      <color rgb="FFFF0000"/>
      <name val="Times New Roman"/>
      <family val="1"/>
      <charset val="204"/>
    </font>
    <font>
      <sz val="12"/>
      <color theme="9"/>
      <name val="Times New Roman"/>
      <family val="1"/>
      <charset val="204"/>
    </font>
    <font>
      <b/>
      <sz val="11"/>
      <color theme="1"/>
      <name val="Times New Roman"/>
      <family val="1"/>
      <charset val="204"/>
    </font>
    <font>
      <sz val="11"/>
      <color theme="1"/>
      <name val="Calibri"/>
      <family val="2"/>
      <charset val="204"/>
      <scheme val="minor"/>
    </font>
    <font>
      <sz val="11"/>
      <color rgb="FF333333"/>
      <name val="Times New Roman"/>
      <family val="1"/>
      <charset val="204"/>
    </font>
    <font>
      <sz val="11"/>
      <color theme="1"/>
      <name val="Times"/>
      <family val="1"/>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24" fillId="0" borderId="0" applyFont="0" applyFill="0" applyBorder="0" applyAlignment="0" applyProtection="0"/>
  </cellStyleXfs>
  <cellXfs count="83">
    <xf numFmtId="0" fontId="0" fillId="0" borderId="0" xfId="0"/>
    <xf numFmtId="0" fontId="1" fillId="0" borderId="0" xfId="0" applyFont="1"/>
    <xf numFmtId="0" fontId="0" fillId="0" borderId="0" xfId="0"/>
    <xf numFmtId="4" fontId="3" fillId="0" borderId="0" xfId="0" applyNumberFormat="1" applyFont="1" applyAlignment="1">
      <alignment horizontal="right"/>
    </xf>
    <xf numFmtId="0" fontId="1" fillId="0" borderId="2" xfId="0" applyFont="1" applyFill="1" applyBorder="1" applyAlignment="1">
      <alignment horizontal="center" vertical="top" wrapText="1"/>
    </xf>
    <xf numFmtId="4" fontId="1" fillId="0" borderId="2" xfId="0" applyNumberFormat="1" applyFont="1" applyFill="1" applyBorder="1" applyAlignment="1">
      <alignment horizontal="center" vertical="center" wrapText="1"/>
    </xf>
    <xf numFmtId="4" fontId="1" fillId="0" borderId="2" xfId="0" applyNumberFormat="1" applyFont="1" applyFill="1" applyBorder="1" applyAlignment="1">
      <alignment horizontal="right" vertical="center" wrapText="1"/>
    </xf>
    <xf numFmtId="4" fontId="1" fillId="0" borderId="2" xfId="0" applyNumberFormat="1" applyFont="1" applyFill="1" applyBorder="1" applyAlignment="1">
      <alignment horizontal="right" vertical="center"/>
    </xf>
    <xf numFmtId="4" fontId="2" fillId="0" borderId="2" xfId="0" applyNumberFormat="1" applyFont="1" applyFill="1" applyBorder="1" applyAlignment="1">
      <alignment horizontal="right" vertical="center" wrapText="1"/>
    </xf>
    <xf numFmtId="0" fontId="1" fillId="0" borderId="0" xfId="0" applyFont="1" applyFill="1"/>
    <xf numFmtId="0" fontId="1" fillId="0" borderId="0" xfId="0" applyFont="1" applyFill="1" applyAlignment="1">
      <alignment horizontal="center"/>
    </xf>
    <xf numFmtId="0" fontId="1" fillId="0" borderId="3" xfId="0" applyFont="1" applyFill="1" applyBorder="1" applyAlignment="1">
      <alignment horizontal="center" vertical="top" textRotation="90" wrapText="1"/>
    </xf>
    <xf numFmtId="4" fontId="13" fillId="0" borderId="2" xfId="0" applyNumberFormat="1" applyFont="1" applyFill="1" applyBorder="1" applyAlignment="1">
      <alignment horizontal="right" vertical="center" wrapText="1"/>
    </xf>
    <xf numFmtId="4" fontId="8" fillId="0" borderId="2" xfId="0" applyNumberFormat="1" applyFont="1" applyFill="1" applyBorder="1" applyAlignment="1">
      <alignment horizontal="right" vertical="center"/>
    </xf>
    <xf numFmtId="4" fontId="3" fillId="0" borderId="0" xfId="0" applyNumberFormat="1" applyFont="1" applyFill="1" applyAlignment="1">
      <alignment horizontal="right"/>
    </xf>
    <xf numFmtId="4" fontId="1" fillId="0" borderId="3" xfId="0" applyNumberFormat="1" applyFont="1" applyFill="1" applyBorder="1" applyAlignment="1">
      <alignment horizontal="center" vertical="center" wrapText="1"/>
    </xf>
    <xf numFmtId="4" fontId="1" fillId="0" borderId="3" xfId="0" applyNumberFormat="1" applyFont="1" applyFill="1" applyBorder="1" applyAlignment="1">
      <alignment horizontal="right" vertical="center" wrapText="1"/>
    </xf>
    <xf numFmtId="4" fontId="1" fillId="0" borderId="3" xfId="0" applyNumberFormat="1" applyFont="1" applyFill="1" applyBorder="1" applyAlignment="1">
      <alignment horizontal="righ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18" fillId="0" borderId="2" xfId="0" applyFont="1" applyBorder="1" applyAlignment="1">
      <alignment vertical="center" wrapText="1"/>
    </xf>
    <xf numFmtId="4" fontId="8" fillId="0" borderId="2" xfId="0" applyNumberFormat="1" applyFont="1" applyBorder="1" applyAlignment="1">
      <alignment horizontal="right" vertical="center"/>
    </xf>
    <xf numFmtId="4" fontId="8" fillId="0" borderId="7" xfId="0" applyNumberFormat="1" applyFont="1" applyBorder="1" applyAlignment="1">
      <alignment horizontal="right" vertical="center"/>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7"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wrapText="1"/>
    </xf>
    <xf numFmtId="0" fontId="19" fillId="0" borderId="2" xfId="0" applyFont="1" applyBorder="1" applyAlignment="1">
      <alignment vertical="center" wrapText="1"/>
    </xf>
    <xf numFmtId="0" fontId="10" fillId="4" borderId="2" xfId="0" applyFont="1" applyFill="1" applyBorder="1" applyAlignment="1">
      <alignment horizontal="center" vertical="center" wrapText="1"/>
    </xf>
    <xf numFmtId="0" fontId="6" fillId="0" borderId="0" xfId="0" applyFont="1" applyAlignment="1">
      <alignment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1" fillId="0" borderId="2" xfId="0" applyFont="1" applyFill="1" applyBorder="1" applyAlignment="1">
      <alignment horizontal="center" vertical="center" wrapText="1"/>
    </xf>
    <xf numFmtId="0" fontId="23" fillId="0" borderId="2" xfId="0" applyFont="1" applyBorder="1" applyAlignment="1">
      <alignment horizontal="center" vertical="center"/>
    </xf>
    <xf numFmtId="0" fontId="9" fillId="0" borderId="2"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0" fillId="0" borderId="2" xfId="0" applyBorder="1"/>
    <xf numFmtId="0" fontId="9" fillId="0" borderId="2" xfId="0" applyFont="1" applyFill="1" applyBorder="1" applyAlignment="1">
      <alignment horizontal="left" vertical="center" wrapText="1"/>
    </xf>
    <xf numFmtId="0" fontId="6" fillId="0" borderId="2" xfId="0" applyFont="1" applyBorder="1" applyAlignment="1">
      <alignment horizontal="center" vertical="center" wrapText="1"/>
    </xf>
    <xf numFmtId="43" fontId="6" fillId="0" borderId="2" xfId="1" applyFont="1" applyBorder="1" applyAlignment="1">
      <alignment horizontal="center" vertical="center" wrapText="1"/>
    </xf>
    <xf numFmtId="43" fontId="6" fillId="2" borderId="2" xfId="1" applyFont="1" applyFill="1" applyBorder="1" applyAlignment="1">
      <alignment horizontal="center" vertical="center" wrapText="1"/>
    </xf>
    <xf numFmtId="4" fontId="13" fillId="0" borderId="2" xfId="0" applyNumberFormat="1" applyFont="1" applyFill="1" applyBorder="1" applyAlignment="1">
      <alignment horizontal="center" vertical="center" wrapText="1"/>
    </xf>
    <xf numFmtId="4" fontId="6" fillId="5" borderId="2" xfId="0" applyNumberFormat="1" applyFont="1" applyFill="1" applyBorder="1" applyAlignment="1">
      <alignment horizontal="center" vertical="center" wrapText="1"/>
    </xf>
    <xf numFmtId="0" fontId="8" fillId="0" borderId="0" xfId="0" applyFont="1" applyAlignment="1">
      <alignment wrapText="1"/>
    </xf>
    <xf numFmtId="0" fontId="1" fillId="0" borderId="2" xfId="0" applyFont="1" applyFill="1" applyBorder="1" applyAlignment="1">
      <alignment horizontal="center" vertical="center" wrapText="1"/>
    </xf>
    <xf numFmtId="0" fontId="26" fillId="4" borderId="0" xfId="0" applyFont="1" applyFill="1" applyAlignment="1">
      <alignment horizontal="left" vertical="top" wrapText="1"/>
    </xf>
    <xf numFmtId="0" fontId="6" fillId="0" borderId="2" xfId="0" applyFont="1" applyBorder="1" applyAlignment="1">
      <alignment horizontal="center" vertical="center" wrapText="1"/>
    </xf>
    <xf numFmtId="0" fontId="20" fillId="4" borderId="2" xfId="0" applyFont="1" applyFill="1" applyBorder="1" applyAlignment="1">
      <alignment horizontal="right" vertical="center" wrapText="1"/>
    </xf>
    <xf numFmtId="43" fontId="20" fillId="0" borderId="2" xfId="0" applyNumberFormat="1" applyFont="1" applyBorder="1" applyAlignment="1">
      <alignment horizontal="left" vertical="center" wrapText="1"/>
    </xf>
    <xf numFmtId="0" fontId="6" fillId="0" borderId="0" xfId="0" applyFont="1" applyAlignment="1">
      <alignment horizontal="left" vertical="center" wrapText="1"/>
    </xf>
    <xf numFmtId="0" fontId="20"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top" wrapText="1"/>
    </xf>
    <xf numFmtId="0" fontId="5" fillId="0" borderId="0" xfId="0" applyFont="1" applyAlignment="1">
      <alignment horizontal="center" vertical="center" wrapText="1"/>
    </xf>
    <xf numFmtId="0" fontId="1" fillId="0" borderId="0" xfId="0" applyFont="1" applyAlignment="1">
      <alignment horizontal="center" vertical="center" wrapText="1"/>
    </xf>
    <xf numFmtId="0" fontId="1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0" xfId="0" applyFont="1" applyAlignment="1">
      <alignment horizontal="center"/>
    </xf>
    <xf numFmtId="0" fontId="6" fillId="2" borderId="0" xfId="0" applyFont="1" applyFill="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0" borderId="2" xfId="0" applyFont="1" applyFill="1" applyBorder="1" applyAlignment="1">
      <alignment horizontal="right" vertical="center" wrapText="1"/>
    </xf>
    <xf numFmtId="0" fontId="2" fillId="0" borderId="0" xfId="0" applyFont="1" applyFill="1" applyAlignment="1">
      <alignment horizontal="center"/>
    </xf>
    <xf numFmtId="0" fontId="15" fillId="2" borderId="0" xfId="0" applyFont="1" applyFill="1" applyAlignment="1">
      <alignment horizontal="left" vertical="center"/>
    </xf>
    <xf numFmtId="0" fontId="6" fillId="2" borderId="0" xfId="0" applyFont="1" applyFill="1" applyAlignment="1">
      <alignment horizontal="left" vertical="center"/>
    </xf>
    <xf numFmtId="0" fontId="3"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2" fontId="1" fillId="0" borderId="4" xfId="0" applyNumberFormat="1" applyFont="1" applyFill="1" applyBorder="1" applyAlignment="1">
      <alignment horizontal="center" vertical="center"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center" vertical="center"/>
    </xf>
    <xf numFmtId="0" fontId="2" fillId="0" borderId="2" xfId="0" applyFont="1" applyFill="1" applyBorder="1" applyAlignment="1">
      <alignment horizontal="center" vertical="center" textRotation="90"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14</xdr:col>
      <xdr:colOff>19050</xdr:colOff>
      <xdr:row>15</xdr:row>
      <xdr:rowOff>952500</xdr:rowOff>
    </xdr:from>
    <xdr:to>
      <xdr:col>15</xdr:col>
      <xdr:colOff>0</xdr:colOff>
      <xdr:row>15</xdr:row>
      <xdr:rowOff>1304925</xdr:rowOff>
    </xdr:to>
    <xdr:pic>
      <xdr:nvPicPr>
        <xdr:cNvPr id="2" name="Picture 1">
          <a:extLst>
            <a:ext uri="{FF2B5EF4-FFF2-40B4-BE49-F238E27FC236}">
              <a16:creationId xmlns:a16="http://schemas.microsoft.com/office/drawing/2014/main" id="{D41E9CEF-BE0C-4BC3-8C67-B8D1EDA06B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53700" y="10506075"/>
          <a:ext cx="9334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19050</xdr:colOff>
      <xdr:row>15</xdr:row>
      <xdr:rowOff>923925</xdr:rowOff>
    </xdr:from>
    <xdr:to>
      <xdr:col>13</xdr:col>
      <xdr:colOff>1019175</xdr:colOff>
      <xdr:row>15</xdr:row>
      <xdr:rowOff>1362075</xdr:rowOff>
    </xdr:to>
    <xdr:pic>
      <xdr:nvPicPr>
        <xdr:cNvPr id="3" name="Picture 2">
          <a:extLst>
            <a:ext uri="{FF2B5EF4-FFF2-40B4-BE49-F238E27FC236}">
              <a16:creationId xmlns:a16="http://schemas.microsoft.com/office/drawing/2014/main" id="{8147F75A-5FA3-42F7-9D42-BB30431F20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00" y="10477500"/>
          <a:ext cx="1000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19050</xdr:colOff>
      <xdr:row>15</xdr:row>
      <xdr:rowOff>1600200</xdr:rowOff>
    </xdr:from>
    <xdr:to>
      <xdr:col>15</xdr:col>
      <xdr:colOff>1504950</xdr:colOff>
      <xdr:row>15</xdr:row>
      <xdr:rowOff>1962150</xdr:rowOff>
    </xdr:to>
    <xdr:pic>
      <xdr:nvPicPr>
        <xdr:cNvPr id="4" name="Picture 5">
          <a:extLst>
            <a:ext uri="{FF2B5EF4-FFF2-40B4-BE49-F238E27FC236}">
              <a16:creationId xmlns:a16="http://schemas.microsoft.com/office/drawing/2014/main" id="{BE359D10-CB3B-412A-9DDA-BA56A6CB54B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506200" y="11153775"/>
          <a:ext cx="14859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266700</xdr:colOff>
      <xdr:row>15</xdr:row>
      <xdr:rowOff>1400175</xdr:rowOff>
    </xdr:from>
    <xdr:to>
      <xdr:col>15</xdr:col>
      <xdr:colOff>419100</xdr:colOff>
      <xdr:row>15</xdr:row>
      <xdr:rowOff>1628775</xdr:rowOff>
    </xdr:to>
    <xdr:pic>
      <xdr:nvPicPr>
        <xdr:cNvPr id="5" name="Picture 6">
          <a:extLst>
            <a:ext uri="{FF2B5EF4-FFF2-40B4-BE49-F238E27FC236}">
              <a16:creationId xmlns:a16="http://schemas.microsoft.com/office/drawing/2014/main" id="{5574D8C8-130E-40B6-9FC8-03D191F7150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753850" y="10953750"/>
          <a:ext cx="1524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19050</xdr:colOff>
      <xdr:row>15</xdr:row>
      <xdr:rowOff>952500</xdr:rowOff>
    </xdr:from>
    <xdr:to>
      <xdr:col>15</xdr:col>
      <xdr:colOff>0</xdr:colOff>
      <xdr:row>15</xdr:row>
      <xdr:rowOff>1304925</xdr:rowOff>
    </xdr:to>
    <xdr:pic>
      <xdr:nvPicPr>
        <xdr:cNvPr id="6" name="Picture 1">
          <a:extLst>
            <a:ext uri="{FF2B5EF4-FFF2-40B4-BE49-F238E27FC236}">
              <a16:creationId xmlns:a16="http://schemas.microsoft.com/office/drawing/2014/main" id="{D41E9CEF-BE0C-4BC3-8C67-B8D1EDA06B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53700" y="10506075"/>
          <a:ext cx="9334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19050</xdr:colOff>
      <xdr:row>15</xdr:row>
      <xdr:rowOff>923925</xdr:rowOff>
    </xdr:from>
    <xdr:to>
      <xdr:col>13</xdr:col>
      <xdr:colOff>1019175</xdr:colOff>
      <xdr:row>15</xdr:row>
      <xdr:rowOff>1362075</xdr:rowOff>
    </xdr:to>
    <xdr:pic>
      <xdr:nvPicPr>
        <xdr:cNvPr id="7" name="Picture 2">
          <a:extLst>
            <a:ext uri="{FF2B5EF4-FFF2-40B4-BE49-F238E27FC236}">
              <a16:creationId xmlns:a16="http://schemas.microsoft.com/office/drawing/2014/main" id="{8147F75A-5FA3-42F7-9D42-BB30431F20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00" y="10477500"/>
          <a:ext cx="1000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19050</xdr:colOff>
      <xdr:row>15</xdr:row>
      <xdr:rowOff>1600200</xdr:rowOff>
    </xdr:from>
    <xdr:to>
      <xdr:col>15</xdr:col>
      <xdr:colOff>1504950</xdr:colOff>
      <xdr:row>15</xdr:row>
      <xdr:rowOff>1962150</xdr:rowOff>
    </xdr:to>
    <xdr:pic>
      <xdr:nvPicPr>
        <xdr:cNvPr id="8" name="Picture 5">
          <a:extLst>
            <a:ext uri="{FF2B5EF4-FFF2-40B4-BE49-F238E27FC236}">
              <a16:creationId xmlns:a16="http://schemas.microsoft.com/office/drawing/2014/main" id="{BE359D10-CB3B-412A-9DDA-BA56A6CB54B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506200" y="11153775"/>
          <a:ext cx="14859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266700</xdr:colOff>
      <xdr:row>15</xdr:row>
      <xdr:rowOff>1400175</xdr:rowOff>
    </xdr:from>
    <xdr:to>
      <xdr:col>15</xdr:col>
      <xdr:colOff>419100</xdr:colOff>
      <xdr:row>15</xdr:row>
      <xdr:rowOff>1628775</xdr:rowOff>
    </xdr:to>
    <xdr:pic>
      <xdr:nvPicPr>
        <xdr:cNvPr id="9" name="Picture 6">
          <a:extLst>
            <a:ext uri="{FF2B5EF4-FFF2-40B4-BE49-F238E27FC236}">
              <a16:creationId xmlns:a16="http://schemas.microsoft.com/office/drawing/2014/main" id="{5574D8C8-130E-40B6-9FC8-03D191F7150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753850" y="10953750"/>
          <a:ext cx="1524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19050</xdr:colOff>
      <xdr:row>15</xdr:row>
      <xdr:rowOff>952500</xdr:rowOff>
    </xdr:from>
    <xdr:to>
      <xdr:col>15</xdr:col>
      <xdr:colOff>0</xdr:colOff>
      <xdr:row>15</xdr:row>
      <xdr:rowOff>1304925</xdr:rowOff>
    </xdr:to>
    <xdr:pic>
      <xdr:nvPicPr>
        <xdr:cNvPr id="10" name="Picture 1">
          <a:extLst>
            <a:ext uri="{FF2B5EF4-FFF2-40B4-BE49-F238E27FC236}">
              <a16:creationId xmlns:a16="http://schemas.microsoft.com/office/drawing/2014/main" id="{D41E9CEF-BE0C-4BC3-8C67-B8D1EDA06B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53700" y="10506075"/>
          <a:ext cx="9334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19050</xdr:colOff>
      <xdr:row>15</xdr:row>
      <xdr:rowOff>923925</xdr:rowOff>
    </xdr:from>
    <xdr:to>
      <xdr:col>13</xdr:col>
      <xdr:colOff>1019175</xdr:colOff>
      <xdr:row>15</xdr:row>
      <xdr:rowOff>1362075</xdr:rowOff>
    </xdr:to>
    <xdr:pic>
      <xdr:nvPicPr>
        <xdr:cNvPr id="11" name="Picture 2">
          <a:extLst>
            <a:ext uri="{FF2B5EF4-FFF2-40B4-BE49-F238E27FC236}">
              <a16:creationId xmlns:a16="http://schemas.microsoft.com/office/drawing/2014/main" id="{8147F75A-5FA3-42F7-9D42-BB30431F20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00" y="10477500"/>
          <a:ext cx="1000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19050</xdr:colOff>
      <xdr:row>15</xdr:row>
      <xdr:rowOff>1600200</xdr:rowOff>
    </xdr:from>
    <xdr:to>
      <xdr:col>15</xdr:col>
      <xdr:colOff>1504950</xdr:colOff>
      <xdr:row>15</xdr:row>
      <xdr:rowOff>1962150</xdr:rowOff>
    </xdr:to>
    <xdr:pic>
      <xdr:nvPicPr>
        <xdr:cNvPr id="12" name="Picture 5">
          <a:extLst>
            <a:ext uri="{FF2B5EF4-FFF2-40B4-BE49-F238E27FC236}">
              <a16:creationId xmlns:a16="http://schemas.microsoft.com/office/drawing/2014/main" id="{BE359D10-CB3B-412A-9DDA-BA56A6CB54B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506200" y="11153775"/>
          <a:ext cx="14859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266700</xdr:colOff>
      <xdr:row>15</xdr:row>
      <xdr:rowOff>1400175</xdr:rowOff>
    </xdr:from>
    <xdr:to>
      <xdr:col>15</xdr:col>
      <xdr:colOff>419100</xdr:colOff>
      <xdr:row>15</xdr:row>
      <xdr:rowOff>1628775</xdr:rowOff>
    </xdr:to>
    <xdr:pic>
      <xdr:nvPicPr>
        <xdr:cNvPr id="13" name="Picture 6">
          <a:extLst>
            <a:ext uri="{FF2B5EF4-FFF2-40B4-BE49-F238E27FC236}">
              <a16:creationId xmlns:a16="http://schemas.microsoft.com/office/drawing/2014/main" id="{5574D8C8-130E-40B6-9FC8-03D191F7150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753850" y="10953750"/>
          <a:ext cx="1524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19050</xdr:colOff>
      <xdr:row>15</xdr:row>
      <xdr:rowOff>952500</xdr:rowOff>
    </xdr:from>
    <xdr:to>
      <xdr:col>15</xdr:col>
      <xdr:colOff>0</xdr:colOff>
      <xdr:row>15</xdr:row>
      <xdr:rowOff>1304925</xdr:rowOff>
    </xdr:to>
    <xdr:pic>
      <xdr:nvPicPr>
        <xdr:cNvPr id="14" name="Picture 1">
          <a:extLst>
            <a:ext uri="{FF2B5EF4-FFF2-40B4-BE49-F238E27FC236}">
              <a16:creationId xmlns:a16="http://schemas.microsoft.com/office/drawing/2014/main" id="{D41E9CEF-BE0C-4BC3-8C67-B8D1EDA06B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53700" y="10506075"/>
          <a:ext cx="9334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19050</xdr:colOff>
      <xdr:row>15</xdr:row>
      <xdr:rowOff>923925</xdr:rowOff>
    </xdr:from>
    <xdr:to>
      <xdr:col>13</xdr:col>
      <xdr:colOff>1019175</xdr:colOff>
      <xdr:row>15</xdr:row>
      <xdr:rowOff>1362075</xdr:rowOff>
    </xdr:to>
    <xdr:pic>
      <xdr:nvPicPr>
        <xdr:cNvPr id="15" name="Picture 2">
          <a:extLst>
            <a:ext uri="{FF2B5EF4-FFF2-40B4-BE49-F238E27FC236}">
              <a16:creationId xmlns:a16="http://schemas.microsoft.com/office/drawing/2014/main" id="{8147F75A-5FA3-42F7-9D42-BB30431F20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00" y="10477500"/>
          <a:ext cx="1000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19050</xdr:colOff>
      <xdr:row>15</xdr:row>
      <xdr:rowOff>1600200</xdr:rowOff>
    </xdr:from>
    <xdr:to>
      <xdr:col>15</xdr:col>
      <xdr:colOff>1504950</xdr:colOff>
      <xdr:row>15</xdr:row>
      <xdr:rowOff>1962150</xdr:rowOff>
    </xdr:to>
    <xdr:pic>
      <xdr:nvPicPr>
        <xdr:cNvPr id="16" name="Picture 5">
          <a:extLst>
            <a:ext uri="{FF2B5EF4-FFF2-40B4-BE49-F238E27FC236}">
              <a16:creationId xmlns:a16="http://schemas.microsoft.com/office/drawing/2014/main" id="{BE359D10-CB3B-412A-9DDA-BA56A6CB54B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506200" y="11153775"/>
          <a:ext cx="14859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266700</xdr:colOff>
      <xdr:row>15</xdr:row>
      <xdr:rowOff>1400175</xdr:rowOff>
    </xdr:from>
    <xdr:to>
      <xdr:col>15</xdr:col>
      <xdr:colOff>419100</xdr:colOff>
      <xdr:row>15</xdr:row>
      <xdr:rowOff>1628775</xdr:rowOff>
    </xdr:to>
    <xdr:pic>
      <xdr:nvPicPr>
        <xdr:cNvPr id="17" name="Picture 6">
          <a:extLst>
            <a:ext uri="{FF2B5EF4-FFF2-40B4-BE49-F238E27FC236}">
              <a16:creationId xmlns:a16="http://schemas.microsoft.com/office/drawing/2014/main" id="{5574D8C8-130E-40B6-9FC8-03D191F7150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753850" y="10953750"/>
          <a:ext cx="1524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2"/>
  <sheetViews>
    <sheetView tabSelected="1" zoomScale="90" zoomScaleNormal="90" workbookViewId="0">
      <selection activeCell="A3" sqref="A3:P3"/>
    </sheetView>
  </sheetViews>
  <sheetFormatPr defaultRowHeight="15" x14ac:dyDescent="0.25"/>
  <cols>
    <col min="1" max="1" width="4.42578125" customWidth="1"/>
    <col min="2" max="2" width="21.5703125" customWidth="1"/>
    <col min="3" max="3" width="26.85546875" customWidth="1"/>
    <col min="4" max="4" width="30.85546875" customWidth="1"/>
    <col min="5" max="5" width="8.7109375" customWidth="1"/>
    <col min="6" max="6" width="7.42578125" customWidth="1"/>
    <col min="7" max="9" width="14.5703125" customWidth="1"/>
    <col min="10" max="10" width="9.42578125" customWidth="1"/>
    <col min="11" max="11" width="15.5703125" customWidth="1"/>
    <col min="12" max="12" width="15.42578125" customWidth="1"/>
    <col min="13" max="13" width="14.28515625" customWidth="1"/>
    <col min="14" max="14" width="22.7109375" customWidth="1"/>
  </cols>
  <sheetData>
    <row r="1" spans="1:16" s="2" customFormat="1" ht="37.5" customHeight="1" x14ac:dyDescent="0.25">
      <c r="A1" s="54" t="s">
        <v>169</v>
      </c>
      <c r="B1" s="54"/>
      <c r="C1" s="54"/>
      <c r="D1" s="54"/>
      <c r="E1" s="54"/>
      <c r="F1" s="54"/>
      <c r="G1" s="54"/>
      <c r="H1" s="54"/>
      <c r="I1" s="54"/>
      <c r="J1" s="54"/>
      <c r="K1" s="54"/>
      <c r="L1" s="54"/>
      <c r="M1" s="54"/>
      <c r="N1" s="54"/>
      <c r="O1" s="54"/>
      <c r="P1" s="54"/>
    </row>
    <row r="2" spans="1:16" s="2" customFormat="1" ht="15.75" x14ac:dyDescent="0.25">
      <c r="A2" s="33"/>
      <c r="B2" s="33"/>
      <c r="C2" s="33"/>
      <c r="D2" s="33"/>
      <c r="E2" s="33"/>
      <c r="F2" s="33"/>
      <c r="G2" s="33"/>
      <c r="H2" s="33"/>
      <c r="I2" s="33"/>
      <c r="J2" s="33"/>
      <c r="K2" s="33"/>
      <c r="L2" s="33"/>
      <c r="M2" s="33"/>
      <c r="N2" s="33"/>
      <c r="O2" s="33"/>
      <c r="P2" s="33"/>
    </row>
    <row r="3" spans="1:16" s="2" customFormat="1" ht="15.75" customHeight="1" x14ac:dyDescent="0.25">
      <c r="A3" s="53" t="s">
        <v>211</v>
      </c>
      <c r="B3" s="53"/>
      <c r="C3" s="53"/>
      <c r="D3" s="53"/>
      <c r="E3" s="53"/>
      <c r="F3" s="53"/>
      <c r="G3" s="53"/>
      <c r="H3" s="53"/>
      <c r="I3" s="53"/>
      <c r="J3" s="53"/>
      <c r="K3" s="53"/>
      <c r="L3" s="53"/>
      <c r="M3" s="53"/>
      <c r="N3" s="53"/>
      <c r="O3" s="53"/>
      <c r="P3" s="53"/>
    </row>
    <row r="4" spans="1:16" s="2" customFormat="1" ht="46.5" customHeight="1" x14ac:dyDescent="0.25">
      <c r="A4" s="53" t="s">
        <v>202</v>
      </c>
      <c r="B4" s="55"/>
      <c r="C4" s="55"/>
      <c r="D4" s="55"/>
      <c r="E4" s="55"/>
      <c r="F4" s="55"/>
      <c r="G4" s="55"/>
      <c r="H4" s="55"/>
      <c r="I4" s="55"/>
      <c r="J4" s="55"/>
      <c r="K4" s="55"/>
      <c r="L4" s="55"/>
      <c r="M4" s="55"/>
      <c r="N4" s="55"/>
      <c r="O4" s="55"/>
      <c r="P4" s="55"/>
    </row>
    <row r="5" spans="1:16" s="2" customFormat="1" ht="43.5" customHeight="1" x14ac:dyDescent="0.25">
      <c r="A5" s="53" t="s">
        <v>170</v>
      </c>
      <c r="B5" s="53"/>
      <c r="C5" s="53"/>
      <c r="D5" s="53"/>
      <c r="E5" s="53"/>
      <c r="F5" s="53"/>
      <c r="G5" s="53"/>
      <c r="H5" s="53"/>
      <c r="I5" s="53"/>
      <c r="J5" s="53"/>
      <c r="K5" s="53"/>
      <c r="L5" s="53"/>
      <c r="M5" s="53"/>
      <c r="N5" s="53"/>
      <c r="O5" s="53"/>
      <c r="P5" s="53"/>
    </row>
    <row r="6" spans="1:16" s="2" customFormat="1" ht="43.5" customHeight="1" x14ac:dyDescent="0.25">
      <c r="A6" s="56" t="s">
        <v>210</v>
      </c>
      <c r="B6" s="56"/>
      <c r="C6" s="56"/>
      <c r="D6" s="56"/>
      <c r="E6" s="56"/>
      <c r="F6" s="56"/>
      <c r="G6" s="56"/>
      <c r="H6" s="56"/>
      <c r="I6" s="56"/>
      <c r="J6" s="56"/>
      <c r="K6" s="56"/>
      <c r="L6" s="56"/>
      <c r="M6" s="56"/>
      <c r="N6" s="56"/>
      <c r="O6" s="56"/>
      <c r="P6" s="56"/>
    </row>
    <row r="7" spans="1:16" s="2" customFormat="1" ht="15.75" x14ac:dyDescent="0.25">
      <c r="A7" s="34"/>
      <c r="B7" s="34"/>
      <c r="C7" s="34"/>
      <c r="D7" s="34"/>
      <c r="E7" s="34"/>
      <c r="F7" s="34"/>
      <c r="G7" s="34"/>
      <c r="H7" s="34"/>
      <c r="I7" s="34"/>
      <c r="J7" s="34"/>
      <c r="K7" s="34"/>
      <c r="L7" s="34"/>
      <c r="M7" s="34"/>
      <c r="N7" s="34"/>
      <c r="O7" s="34"/>
      <c r="P7" s="34"/>
    </row>
    <row r="8" spans="1:16" s="2" customFormat="1" ht="15.75" x14ac:dyDescent="0.25">
      <c r="A8" s="53" t="s">
        <v>168</v>
      </c>
      <c r="B8" s="53"/>
      <c r="C8" s="53"/>
      <c r="D8" s="53"/>
      <c r="E8" s="53"/>
      <c r="F8" s="53"/>
      <c r="G8" s="53"/>
      <c r="H8" s="53"/>
      <c r="I8" s="53"/>
      <c r="J8" s="53"/>
      <c r="K8" s="53"/>
      <c r="L8" s="53"/>
      <c r="M8" s="53"/>
      <c r="N8" s="53"/>
      <c r="O8" s="53"/>
      <c r="P8" s="53"/>
    </row>
    <row r="9" spans="1:16" s="2" customFormat="1" ht="15.75" x14ac:dyDescent="0.25">
      <c r="A9" s="53" t="s">
        <v>171</v>
      </c>
      <c r="B9" s="53"/>
      <c r="C9" s="53"/>
      <c r="D9" s="53"/>
      <c r="E9" s="53"/>
      <c r="F9" s="53"/>
      <c r="G9" s="53"/>
      <c r="H9" s="53"/>
      <c r="I9" s="53"/>
      <c r="J9" s="53"/>
      <c r="K9" s="53"/>
      <c r="L9" s="53"/>
      <c r="M9" s="53"/>
      <c r="N9" s="53"/>
      <c r="O9" s="53"/>
      <c r="P9" s="53"/>
    </row>
    <row r="10" spans="1:16" s="2" customFormat="1" ht="15.75" x14ac:dyDescent="0.25">
      <c r="A10" s="35"/>
      <c r="B10" s="35"/>
      <c r="C10" s="35"/>
      <c r="D10" s="35"/>
      <c r="E10" s="35"/>
      <c r="F10" s="35"/>
      <c r="G10" s="35"/>
      <c r="H10" s="35"/>
      <c r="I10" s="35"/>
      <c r="J10" s="35"/>
      <c r="K10" s="35"/>
      <c r="L10" s="35"/>
      <c r="M10" s="35"/>
      <c r="N10" s="35"/>
      <c r="O10" s="35"/>
      <c r="P10" s="35"/>
    </row>
    <row r="11" spans="1:16" s="2" customFormat="1" ht="15.75" x14ac:dyDescent="0.25">
      <c r="A11" s="35"/>
      <c r="B11" s="35"/>
      <c r="C11" s="35"/>
      <c r="D11" s="35"/>
      <c r="E11" s="35"/>
      <c r="F11" s="35"/>
      <c r="G11" s="35"/>
      <c r="H11" s="35"/>
      <c r="I11" s="35"/>
      <c r="J11" s="35"/>
      <c r="K11" s="35"/>
      <c r="L11" s="35"/>
      <c r="M11" s="35"/>
      <c r="N11" s="35"/>
      <c r="O11" s="35"/>
      <c r="P11" s="35"/>
    </row>
    <row r="12" spans="1:16" ht="27" customHeight="1" x14ac:dyDescent="0.25"/>
    <row r="13" spans="1:16" s="2" customFormat="1" x14ac:dyDescent="0.25"/>
    <row r="14" spans="1:16" s="2" customFormat="1" ht="15.75" x14ac:dyDescent="0.25">
      <c r="A14" s="50" t="s">
        <v>190</v>
      </c>
      <c r="B14" s="50" t="s">
        <v>191</v>
      </c>
      <c r="C14" s="50" t="s">
        <v>176</v>
      </c>
      <c r="D14" s="50" t="s">
        <v>192</v>
      </c>
      <c r="E14" s="50" t="s">
        <v>193</v>
      </c>
      <c r="F14" s="50" t="s">
        <v>194</v>
      </c>
      <c r="G14" s="50" t="s">
        <v>177</v>
      </c>
      <c r="H14" s="50"/>
      <c r="I14" s="50"/>
      <c r="J14" s="50"/>
      <c r="K14" s="50"/>
      <c r="L14" s="50"/>
      <c r="M14" s="50"/>
      <c r="N14" s="50"/>
      <c r="O14" s="50" t="s">
        <v>178</v>
      </c>
      <c r="P14" s="50" t="s">
        <v>195</v>
      </c>
    </row>
    <row r="15" spans="1:16" s="2" customFormat="1" ht="15.75" x14ac:dyDescent="0.25">
      <c r="A15" s="50"/>
      <c r="B15" s="50"/>
      <c r="C15" s="50"/>
      <c r="D15" s="50"/>
      <c r="E15" s="50"/>
      <c r="F15" s="50"/>
      <c r="G15" s="50" t="s">
        <v>196</v>
      </c>
      <c r="H15" s="50"/>
      <c r="I15" s="50"/>
      <c r="J15" s="50" t="s">
        <v>180</v>
      </c>
      <c r="K15" s="50" t="s">
        <v>181</v>
      </c>
      <c r="L15" s="50" t="s">
        <v>197</v>
      </c>
      <c r="M15" s="50" t="s">
        <v>198</v>
      </c>
      <c r="N15" s="50"/>
      <c r="O15" s="50"/>
      <c r="P15" s="50"/>
    </row>
    <row r="16" spans="1:16" s="2" customFormat="1" x14ac:dyDescent="0.25">
      <c r="A16" s="50"/>
      <c r="B16" s="50"/>
      <c r="C16" s="50"/>
      <c r="D16" s="50"/>
      <c r="E16" s="50"/>
      <c r="F16" s="50"/>
      <c r="G16" s="32" t="s">
        <v>204</v>
      </c>
      <c r="H16" s="32" t="s">
        <v>205</v>
      </c>
      <c r="I16" s="32" t="s">
        <v>206</v>
      </c>
      <c r="J16" s="50"/>
      <c r="K16" s="50"/>
      <c r="L16" s="50"/>
      <c r="M16" s="50"/>
      <c r="N16" s="50"/>
      <c r="O16" s="50"/>
      <c r="P16" s="50"/>
    </row>
    <row r="17" spans="1:16" s="2" customFormat="1" ht="31.5" x14ac:dyDescent="0.25">
      <c r="A17" s="50"/>
      <c r="B17" s="50"/>
      <c r="C17" s="50"/>
      <c r="D17" s="50"/>
      <c r="E17" s="50"/>
      <c r="F17" s="50"/>
      <c r="G17" s="42" t="s">
        <v>199</v>
      </c>
      <c r="H17" s="42" t="s">
        <v>199</v>
      </c>
      <c r="I17" s="42" t="s">
        <v>199</v>
      </c>
      <c r="J17" s="50"/>
      <c r="K17" s="50"/>
      <c r="L17" s="50"/>
      <c r="M17" s="50"/>
      <c r="N17" s="50"/>
      <c r="O17" s="50"/>
      <c r="P17" s="50"/>
    </row>
    <row r="18" spans="1:16" s="2" customFormat="1" ht="15.75" x14ac:dyDescent="0.25">
      <c r="A18" s="42">
        <v>1</v>
      </c>
      <c r="B18" s="42">
        <v>2</v>
      </c>
      <c r="C18" s="42">
        <v>3</v>
      </c>
      <c r="D18" s="42">
        <v>4</v>
      </c>
      <c r="E18" s="42">
        <v>5</v>
      </c>
      <c r="F18" s="42">
        <v>6</v>
      </c>
      <c r="G18" s="42">
        <v>7</v>
      </c>
      <c r="H18" s="42">
        <v>8</v>
      </c>
      <c r="I18" s="42">
        <v>9</v>
      </c>
      <c r="J18" s="42">
        <v>10</v>
      </c>
      <c r="K18" s="42">
        <v>11</v>
      </c>
      <c r="L18" s="42">
        <v>12</v>
      </c>
      <c r="M18" s="50">
        <v>13</v>
      </c>
      <c r="N18" s="50"/>
      <c r="O18" s="42">
        <v>14</v>
      </c>
      <c r="P18" s="42">
        <v>15</v>
      </c>
    </row>
    <row r="19" spans="1:16" s="2" customFormat="1" ht="135" x14ac:dyDescent="0.25">
      <c r="A19" s="42">
        <v>1</v>
      </c>
      <c r="B19" s="42"/>
      <c r="C19" s="47" t="s">
        <v>201</v>
      </c>
      <c r="D19" s="42"/>
      <c r="E19" s="48" t="s">
        <v>203</v>
      </c>
      <c r="F19" s="48">
        <v>1</v>
      </c>
      <c r="G19" s="45">
        <v>3500</v>
      </c>
      <c r="H19" s="45">
        <v>3000</v>
      </c>
      <c r="I19" s="45">
        <v>3500</v>
      </c>
      <c r="J19" s="43">
        <f>(STDEV(G19:I19)/AVERAGE(G19:I19))*100</f>
        <v>8.6602540378443855</v>
      </c>
      <c r="K19" s="46">
        <f>ROUNDDOWN(AVERAGE(G19:I19),2)</f>
        <v>3333.33</v>
      </c>
      <c r="L19" s="43" t="s">
        <v>9</v>
      </c>
      <c r="M19" s="43">
        <v>3000</v>
      </c>
      <c r="N19" s="44" t="s">
        <v>200</v>
      </c>
      <c r="O19" s="42"/>
      <c r="P19" s="42"/>
    </row>
    <row r="20" spans="1:16" s="2" customFormat="1" ht="15.75" x14ac:dyDescent="0.25">
      <c r="A20" s="51" t="s">
        <v>207</v>
      </c>
      <c r="B20" s="51"/>
      <c r="C20" s="51"/>
      <c r="D20" s="51"/>
      <c r="E20" s="51"/>
      <c r="F20" s="51"/>
      <c r="G20" s="51"/>
      <c r="H20" s="51"/>
      <c r="I20" s="51"/>
      <c r="J20" s="51"/>
      <c r="K20" s="51"/>
      <c r="L20" s="51"/>
      <c r="M20" s="52">
        <f>SUM(M19:M19)</f>
        <v>3000</v>
      </c>
      <c r="N20" s="52"/>
      <c r="O20" s="42"/>
      <c r="P20" s="42"/>
    </row>
    <row r="21" spans="1:16" s="2" customFormat="1" x14ac:dyDescent="0.25"/>
    <row r="22" spans="1:16" s="2" customFormat="1" x14ac:dyDescent="0.25"/>
    <row r="23" spans="1:16" s="2" customFormat="1" ht="44.25" customHeight="1" x14ac:dyDescent="0.25">
      <c r="A23" s="49" t="s">
        <v>208</v>
      </c>
      <c r="B23" s="49"/>
      <c r="C23" s="49"/>
      <c r="D23" s="49"/>
      <c r="E23" s="49"/>
      <c r="F23" s="49"/>
      <c r="G23" s="49"/>
      <c r="H23" s="49"/>
      <c r="I23" s="49"/>
      <c r="J23" s="49"/>
      <c r="K23" s="49"/>
      <c r="L23" s="49"/>
      <c r="M23" s="49"/>
      <c r="N23" s="49"/>
      <c r="O23" s="49"/>
      <c r="P23" s="49"/>
    </row>
    <row r="24" spans="1:16" s="2" customFormat="1" x14ac:dyDescent="0.25"/>
    <row r="25" spans="1:16" s="2" customFormat="1" x14ac:dyDescent="0.25"/>
    <row r="26" spans="1:16" s="2" customFormat="1" ht="69.75" customHeight="1" x14ac:dyDescent="0.25">
      <c r="A26" s="49" t="s">
        <v>209</v>
      </c>
      <c r="B26" s="49"/>
      <c r="C26" s="49"/>
      <c r="D26" s="49"/>
      <c r="E26" s="49"/>
      <c r="F26" s="49"/>
      <c r="G26" s="49"/>
      <c r="H26" s="49"/>
      <c r="I26" s="49"/>
      <c r="J26" s="49"/>
      <c r="K26" s="49"/>
      <c r="L26" s="49"/>
      <c r="M26" s="49"/>
      <c r="N26" s="49"/>
      <c r="O26" s="49"/>
      <c r="P26" s="49"/>
    </row>
    <row r="27" spans="1:16" s="2" customFormat="1" x14ac:dyDescent="0.25"/>
    <row r="28" spans="1:16" s="2" customFormat="1" x14ac:dyDescent="0.25"/>
    <row r="29" spans="1:16" s="2" customFormat="1" x14ac:dyDescent="0.25"/>
    <row r="30" spans="1:16" s="2" customFormat="1" x14ac:dyDescent="0.25"/>
    <row r="31" spans="1:16" s="2" customFormat="1" x14ac:dyDescent="0.25"/>
    <row r="32" spans="1:16"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ht="15" customHeight="1" x14ac:dyDescent="0.25"/>
    <row r="84" s="2" customFormat="1" x14ac:dyDescent="0.25"/>
    <row r="85" s="2" customFormat="1" x14ac:dyDescent="0.25"/>
    <row r="86" s="2" customFormat="1" ht="15.75" customHeight="1" x14ac:dyDescent="0.25"/>
    <row r="87" s="2" customFormat="1" x14ac:dyDescent="0.25"/>
    <row r="88" s="2" customFormat="1" x14ac:dyDescent="0.25"/>
    <row r="91" ht="46.5" customHeight="1" x14ac:dyDescent="0.25"/>
    <row r="92" ht="46.5" customHeight="1" x14ac:dyDescent="0.25"/>
    <row r="93" ht="46.5" customHeight="1" x14ac:dyDescent="0.25"/>
    <row r="94" ht="46.5" customHeight="1" x14ac:dyDescent="0.25"/>
    <row r="95" ht="46.5" customHeight="1" x14ac:dyDescent="0.25"/>
    <row r="96" ht="46.5" customHeight="1" x14ac:dyDescent="0.25"/>
    <row r="97" ht="57" customHeight="1" x14ac:dyDescent="0.25"/>
    <row r="98" ht="64.5" customHeight="1" x14ac:dyDescent="0.25"/>
    <row r="99" ht="46.5" customHeight="1" x14ac:dyDescent="0.25"/>
    <row r="100" ht="46.5" customHeight="1" x14ac:dyDescent="0.25"/>
    <row r="102" ht="56.25" customHeight="1" x14ac:dyDescent="0.25"/>
    <row r="107" ht="15" customHeight="1" x14ac:dyDescent="0.25"/>
    <row r="112" ht="45.75" customHeight="1" x14ac:dyDescent="0.25"/>
  </sheetData>
  <mergeCells count="26">
    <mergeCell ref="A8:P8"/>
    <mergeCell ref="A9:P9"/>
    <mergeCell ref="A1:P1"/>
    <mergeCell ref="A3:P3"/>
    <mergeCell ref="A4:P4"/>
    <mergeCell ref="A5:P5"/>
    <mergeCell ref="A6:P6"/>
    <mergeCell ref="A14:A17"/>
    <mergeCell ref="B14:B17"/>
    <mergeCell ref="C14:C17"/>
    <mergeCell ref="D14:D17"/>
    <mergeCell ref="E14:E17"/>
    <mergeCell ref="F14:F17"/>
    <mergeCell ref="G14:N14"/>
    <mergeCell ref="O14:O17"/>
    <mergeCell ref="P14:P17"/>
    <mergeCell ref="G15:I15"/>
    <mergeCell ref="J15:J17"/>
    <mergeCell ref="K15:K17"/>
    <mergeCell ref="L15:L17"/>
    <mergeCell ref="M15:N17"/>
    <mergeCell ref="A26:P26"/>
    <mergeCell ref="M18:N18"/>
    <mergeCell ref="A20:L20"/>
    <mergeCell ref="M20:N20"/>
    <mergeCell ref="A23:P23"/>
  </mergeCells>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R174"/>
  <sheetViews>
    <sheetView topLeftCell="A155" workbookViewId="0">
      <selection activeCell="I17" sqref="I17:K158"/>
    </sheetView>
  </sheetViews>
  <sheetFormatPr defaultRowHeight="15" x14ac:dyDescent="0.25"/>
  <cols>
    <col min="6" max="6" width="20.5703125" customWidth="1"/>
    <col min="16" max="16" width="13.85546875" customWidth="1"/>
  </cols>
  <sheetData>
    <row r="4" spans="3:18" x14ac:dyDescent="0.25">
      <c r="C4" s="60" t="s">
        <v>0</v>
      </c>
      <c r="D4" s="59" t="s">
        <v>176</v>
      </c>
      <c r="E4" s="59"/>
      <c r="F4" s="60" t="s">
        <v>18</v>
      </c>
      <c r="G4" s="60" t="s">
        <v>185</v>
      </c>
      <c r="H4" s="60" t="s">
        <v>2</v>
      </c>
      <c r="I4" s="81" t="s">
        <v>177</v>
      </c>
      <c r="J4" s="81"/>
      <c r="K4" s="81"/>
      <c r="L4" s="81"/>
      <c r="M4" s="81"/>
      <c r="N4" s="81"/>
      <c r="O4" s="81"/>
      <c r="P4" s="81"/>
      <c r="Q4" s="80" t="s">
        <v>178</v>
      </c>
      <c r="R4" s="37" t="s">
        <v>179</v>
      </c>
    </row>
    <row r="5" spans="3:18" x14ac:dyDescent="0.25">
      <c r="C5" s="60"/>
      <c r="D5" s="59"/>
      <c r="E5" s="59"/>
      <c r="F5" s="60"/>
      <c r="G5" s="60"/>
      <c r="H5" s="60"/>
      <c r="I5" s="60" t="s">
        <v>186</v>
      </c>
      <c r="J5" s="60"/>
      <c r="K5" s="60"/>
      <c r="L5" s="82" t="s">
        <v>180</v>
      </c>
      <c r="M5" s="60" t="s">
        <v>181</v>
      </c>
      <c r="N5" s="60" t="s">
        <v>182</v>
      </c>
      <c r="O5" s="60" t="s">
        <v>183</v>
      </c>
      <c r="P5" s="60"/>
      <c r="Q5" s="80"/>
      <c r="R5" s="80" t="s">
        <v>184</v>
      </c>
    </row>
    <row r="6" spans="3:18" ht="63.75" x14ac:dyDescent="0.25">
      <c r="C6" s="60"/>
      <c r="D6" s="59"/>
      <c r="E6" s="59"/>
      <c r="F6" s="60"/>
      <c r="G6" s="60"/>
      <c r="H6" s="60"/>
      <c r="I6" s="32" t="s">
        <v>187</v>
      </c>
      <c r="J6" s="32" t="s">
        <v>188</v>
      </c>
      <c r="K6" s="32" t="s">
        <v>189</v>
      </c>
      <c r="L6" s="82"/>
      <c r="M6" s="60"/>
      <c r="N6" s="60"/>
      <c r="O6" s="60"/>
      <c r="P6" s="60"/>
      <c r="Q6" s="80"/>
      <c r="R6" s="80"/>
    </row>
    <row r="7" spans="3:18" x14ac:dyDescent="0.25">
      <c r="C7" s="60">
        <v>1</v>
      </c>
      <c r="D7" s="64" t="s">
        <v>139</v>
      </c>
      <c r="E7" s="38">
        <v>1</v>
      </c>
      <c r="F7" s="39" t="s">
        <v>16</v>
      </c>
      <c r="G7" s="36" t="s">
        <v>22</v>
      </c>
      <c r="H7" s="36">
        <v>1</v>
      </c>
      <c r="I7" s="12">
        <v>2300</v>
      </c>
      <c r="J7" s="12">
        <v>2300</v>
      </c>
      <c r="K7" s="12">
        <v>2300</v>
      </c>
      <c r="L7" s="5">
        <f>(STDEV(I7:K7)/AVERAGE(I7:K7))*100</f>
        <v>0</v>
      </c>
      <c r="M7" s="6">
        <f>ROUNDDOWN(AVERAGE(I7:K7),2)</f>
        <v>2300</v>
      </c>
      <c r="N7" s="7"/>
      <c r="O7" s="7"/>
      <c r="P7" s="6">
        <f>M7*H7</f>
        <v>2300</v>
      </c>
      <c r="Q7" s="40"/>
      <c r="R7" s="40"/>
    </row>
    <row r="8" spans="3:18" ht="25.5" x14ac:dyDescent="0.25">
      <c r="C8" s="60"/>
      <c r="D8" s="64"/>
      <c r="E8" s="36">
        <v>2</v>
      </c>
      <c r="F8" s="41" t="s">
        <v>17</v>
      </c>
      <c r="G8" s="36" t="s">
        <v>24</v>
      </c>
      <c r="H8" s="36">
        <v>1</v>
      </c>
      <c r="I8" s="7">
        <v>5000</v>
      </c>
      <c r="J8" s="7">
        <v>5000</v>
      </c>
      <c r="K8" s="7">
        <v>6000</v>
      </c>
      <c r="L8" s="5">
        <f>(STDEV(I8:K8)/AVERAGE(I8:K8))*100</f>
        <v>10.825317547305483</v>
      </c>
      <c r="M8" s="6">
        <f>ROUNDDOWN(AVERAGE(I8:K8),2)</f>
        <v>5333.33</v>
      </c>
      <c r="N8" s="7"/>
      <c r="O8" s="7"/>
      <c r="P8" s="6">
        <f>M8*H8</f>
        <v>5333.33</v>
      </c>
      <c r="Q8" s="40"/>
      <c r="R8" s="40"/>
    </row>
    <row r="9" spans="3:18" x14ac:dyDescent="0.25">
      <c r="C9" s="69" t="s">
        <v>11</v>
      </c>
      <c r="D9" s="69"/>
      <c r="E9" s="69"/>
      <c r="F9" s="69"/>
      <c r="G9" s="69"/>
      <c r="H9" s="69"/>
      <c r="I9" s="69"/>
      <c r="J9" s="69"/>
      <c r="K9" s="69"/>
      <c r="L9" s="69"/>
      <c r="M9" s="69"/>
      <c r="N9" s="69"/>
      <c r="O9" s="69"/>
      <c r="P9" s="8">
        <f>SUM(P7:P8)</f>
        <v>7633.33</v>
      </c>
      <c r="Q9" s="40"/>
      <c r="R9" s="40"/>
    </row>
    <row r="10" spans="3:18" ht="15.75" x14ac:dyDescent="0.25">
      <c r="C10" s="9"/>
      <c r="D10" s="9"/>
      <c r="E10" s="9"/>
      <c r="F10" s="70" t="s">
        <v>19</v>
      </c>
      <c r="G10" s="70"/>
      <c r="H10" s="70"/>
      <c r="I10" s="70"/>
      <c r="J10" s="70"/>
      <c r="K10" s="70"/>
      <c r="L10" s="70"/>
      <c r="M10" s="70"/>
      <c r="N10" s="70"/>
      <c r="O10" s="70"/>
      <c r="P10" s="14">
        <f>P9</f>
        <v>7633.33</v>
      </c>
    </row>
    <row r="11" spans="3:18" x14ac:dyDescent="0.25">
      <c r="C11" s="9"/>
      <c r="D11" s="9"/>
      <c r="E11" s="9"/>
      <c r="F11" s="9"/>
      <c r="G11" s="9"/>
      <c r="H11" s="9"/>
      <c r="I11" s="9"/>
      <c r="J11" s="9"/>
      <c r="K11" s="9"/>
      <c r="L11" s="9"/>
      <c r="M11" s="9"/>
      <c r="N11" s="9"/>
      <c r="O11" s="9"/>
      <c r="P11" s="10"/>
    </row>
    <row r="12" spans="3:18" x14ac:dyDescent="0.25">
      <c r="C12" s="9"/>
      <c r="D12" s="9"/>
      <c r="E12" s="9"/>
      <c r="F12" s="9"/>
      <c r="G12" s="9"/>
      <c r="H12" s="9"/>
      <c r="I12" s="9"/>
      <c r="J12" s="9"/>
      <c r="K12" s="9"/>
      <c r="L12" s="9"/>
      <c r="M12" s="9"/>
      <c r="N12" s="9"/>
      <c r="O12" s="9"/>
      <c r="P12" s="9"/>
    </row>
    <row r="13" spans="3:18" x14ac:dyDescent="0.25">
      <c r="C13" s="9"/>
      <c r="D13" s="9"/>
      <c r="E13" s="9"/>
      <c r="F13" s="9"/>
      <c r="G13" s="9"/>
      <c r="H13" s="9"/>
      <c r="I13" s="9"/>
      <c r="J13" s="9"/>
      <c r="K13" s="9"/>
      <c r="L13" s="9"/>
      <c r="M13" s="9"/>
      <c r="N13" s="9"/>
      <c r="O13" s="9"/>
      <c r="P13" s="9"/>
    </row>
    <row r="14" spans="3:18" ht="15.75" x14ac:dyDescent="0.25">
      <c r="C14" s="73" t="s">
        <v>20</v>
      </c>
      <c r="D14" s="73"/>
      <c r="E14" s="73"/>
      <c r="F14" s="73"/>
      <c r="G14" s="73"/>
      <c r="H14" s="73"/>
      <c r="I14" s="73"/>
      <c r="J14" s="73"/>
      <c r="K14" s="73"/>
      <c r="L14" s="73"/>
      <c r="M14" s="73"/>
      <c r="N14" s="73"/>
      <c r="O14" s="73"/>
      <c r="P14" s="73"/>
    </row>
    <row r="15" spans="3:18" ht="89.25" x14ac:dyDescent="0.25">
      <c r="C15" s="64" t="s">
        <v>0</v>
      </c>
      <c r="D15" s="66" t="s">
        <v>18</v>
      </c>
      <c r="E15" s="65" t="s">
        <v>14</v>
      </c>
      <c r="F15" s="64" t="s">
        <v>13</v>
      </c>
      <c r="G15" s="65" t="s">
        <v>1</v>
      </c>
      <c r="H15" s="65" t="s">
        <v>2</v>
      </c>
      <c r="I15" s="74" t="s">
        <v>3</v>
      </c>
      <c r="J15" s="75"/>
      <c r="K15" s="75"/>
      <c r="L15" s="76"/>
      <c r="M15" s="77" t="s">
        <v>4</v>
      </c>
      <c r="N15" s="78"/>
      <c r="O15" s="79"/>
      <c r="P15" s="4" t="s">
        <v>10</v>
      </c>
    </row>
    <row r="16" spans="3:18" ht="216.75" x14ac:dyDescent="0.25">
      <c r="C16" s="65"/>
      <c r="D16" s="67"/>
      <c r="E16" s="68"/>
      <c r="F16" s="65"/>
      <c r="G16" s="68"/>
      <c r="H16" s="68"/>
      <c r="I16" s="32" t="s">
        <v>187</v>
      </c>
      <c r="J16" s="32" t="s">
        <v>188</v>
      </c>
      <c r="K16" s="32" t="s">
        <v>189</v>
      </c>
      <c r="L16" s="11" t="s">
        <v>5</v>
      </c>
      <c r="M16" s="4" t="s">
        <v>6</v>
      </c>
      <c r="N16" s="4" t="s">
        <v>7</v>
      </c>
      <c r="O16" s="4" t="s">
        <v>8</v>
      </c>
      <c r="P16" s="4" t="s">
        <v>15</v>
      </c>
    </row>
    <row r="17" spans="3:16" ht="31.5" x14ac:dyDescent="0.25">
      <c r="C17" s="23">
        <v>1</v>
      </c>
      <c r="D17" s="61" t="s">
        <v>140</v>
      </c>
      <c r="E17" s="23">
        <v>1</v>
      </c>
      <c r="F17" s="27" t="s">
        <v>25</v>
      </c>
      <c r="G17" s="24" t="s">
        <v>12</v>
      </c>
      <c r="H17" s="24">
        <v>1</v>
      </c>
      <c r="I17" s="21">
        <v>699.96</v>
      </c>
      <c r="J17" s="21">
        <v>773.29</v>
      </c>
      <c r="K17" s="22">
        <v>719.29</v>
      </c>
      <c r="L17" s="5" t="s">
        <v>9</v>
      </c>
      <c r="M17" s="6">
        <f t="shared" ref="M17:M48" si="0">ROUNDDOWN(AVERAGE(I17:K17),2)</f>
        <v>730.84</v>
      </c>
      <c r="N17" s="7">
        <f t="shared" ref="N17:N48" si="1">STDEV(I17:K17)</f>
        <v>38.006441997815728</v>
      </c>
      <c r="O17" s="7">
        <f t="shared" ref="O17:O48" si="2">N17/M17*100</f>
        <v>5.2003779209971714</v>
      </c>
      <c r="P17" s="6">
        <f t="shared" ref="P17:P48" si="3">M17*H17</f>
        <v>730.84</v>
      </c>
    </row>
    <row r="18" spans="3:16" ht="31.5" x14ac:dyDescent="0.25">
      <c r="C18" s="23">
        <v>2</v>
      </c>
      <c r="D18" s="61"/>
      <c r="E18" s="23">
        <v>2</v>
      </c>
      <c r="F18" s="28" t="s">
        <v>26</v>
      </c>
      <c r="G18" s="24" t="s">
        <v>12</v>
      </c>
      <c r="H18" s="24">
        <v>1</v>
      </c>
      <c r="I18" s="21">
        <v>140.6</v>
      </c>
      <c r="J18" s="21">
        <v>156.07</v>
      </c>
      <c r="K18" s="21">
        <v>102.07</v>
      </c>
      <c r="L18" s="5" t="s">
        <v>9</v>
      </c>
      <c r="M18" s="6">
        <f t="shared" si="0"/>
        <v>132.91</v>
      </c>
      <c r="N18" s="7">
        <f t="shared" si="1"/>
        <v>27.808517280382553</v>
      </c>
      <c r="O18" s="7">
        <f t="shared" si="2"/>
        <v>20.92281790714209</v>
      </c>
      <c r="P18" s="6">
        <f t="shared" si="3"/>
        <v>132.91</v>
      </c>
    </row>
    <row r="19" spans="3:16" ht="31.5" x14ac:dyDescent="0.25">
      <c r="C19" s="23">
        <v>3</v>
      </c>
      <c r="D19" s="61"/>
      <c r="E19" s="23">
        <v>3</v>
      </c>
      <c r="F19" s="28" t="s">
        <v>27</v>
      </c>
      <c r="G19" s="24" t="s">
        <v>12</v>
      </c>
      <c r="H19" s="24">
        <v>1</v>
      </c>
      <c r="I19" s="21">
        <v>235.16</v>
      </c>
      <c r="J19" s="21">
        <v>261.02999999999997</v>
      </c>
      <c r="K19" s="21">
        <v>207.02999999999997</v>
      </c>
      <c r="L19" s="5" t="s">
        <v>9</v>
      </c>
      <c r="M19" s="6">
        <f t="shared" si="0"/>
        <v>234.4</v>
      </c>
      <c r="N19" s="7">
        <f t="shared" si="1"/>
        <v>27.00788094859227</v>
      </c>
      <c r="O19" s="7">
        <f t="shared" si="2"/>
        <v>11.522133510491582</v>
      </c>
      <c r="P19" s="6">
        <f t="shared" si="3"/>
        <v>234.4</v>
      </c>
    </row>
    <row r="20" spans="3:16" ht="31.5" x14ac:dyDescent="0.25">
      <c r="C20" s="23">
        <v>4</v>
      </c>
      <c r="D20" s="61"/>
      <c r="E20" s="23">
        <v>4</v>
      </c>
      <c r="F20" s="27" t="s">
        <v>28</v>
      </c>
      <c r="G20" s="24" t="s">
        <v>12</v>
      </c>
      <c r="H20" s="24">
        <v>1</v>
      </c>
      <c r="I20" s="21">
        <v>240</v>
      </c>
      <c r="J20" s="21">
        <v>266.39999999999998</v>
      </c>
      <c r="K20" s="21">
        <v>212.39999999999998</v>
      </c>
      <c r="L20" s="5" t="s">
        <v>9</v>
      </c>
      <c r="M20" s="6">
        <f t="shared" si="0"/>
        <v>239.6</v>
      </c>
      <c r="N20" s="7">
        <f t="shared" si="1"/>
        <v>27.002222130780275</v>
      </c>
      <c r="O20" s="7">
        <f t="shared" si="2"/>
        <v>11.269708735717979</v>
      </c>
      <c r="P20" s="6">
        <f t="shared" si="3"/>
        <v>239.6</v>
      </c>
    </row>
    <row r="21" spans="3:16" ht="31.5" x14ac:dyDescent="0.25">
      <c r="C21" s="23">
        <v>5</v>
      </c>
      <c r="D21" s="61"/>
      <c r="E21" s="23">
        <v>5</v>
      </c>
      <c r="F21" s="27" t="s">
        <v>29</v>
      </c>
      <c r="G21" s="24" t="s">
        <v>12</v>
      </c>
      <c r="H21" s="24">
        <v>1</v>
      </c>
      <c r="I21" s="21">
        <v>1495</v>
      </c>
      <c r="J21" s="21">
        <v>1659.45</v>
      </c>
      <c r="K21" s="21">
        <v>1605.45</v>
      </c>
      <c r="L21" s="5" t="s">
        <v>9</v>
      </c>
      <c r="M21" s="6">
        <f t="shared" si="0"/>
        <v>1586.63</v>
      </c>
      <c r="N21" s="7">
        <f t="shared" si="1"/>
        <v>83.824225814100643</v>
      </c>
      <c r="O21" s="7">
        <f t="shared" si="2"/>
        <v>5.2831615319325014</v>
      </c>
      <c r="P21" s="6">
        <f t="shared" si="3"/>
        <v>1586.63</v>
      </c>
    </row>
    <row r="22" spans="3:16" ht="31.5" x14ac:dyDescent="0.25">
      <c r="C22" s="23">
        <v>6</v>
      </c>
      <c r="D22" s="61"/>
      <c r="E22" s="23">
        <v>6</v>
      </c>
      <c r="F22" s="27" t="s">
        <v>30</v>
      </c>
      <c r="G22" s="24" t="s">
        <v>12</v>
      </c>
      <c r="H22" s="24">
        <v>1</v>
      </c>
      <c r="I22" s="21">
        <v>822.25</v>
      </c>
      <c r="J22" s="21">
        <v>912.7</v>
      </c>
      <c r="K22" s="21">
        <v>858.7</v>
      </c>
      <c r="L22" s="5" t="s">
        <v>9</v>
      </c>
      <c r="M22" s="6">
        <f t="shared" si="0"/>
        <v>864.55</v>
      </c>
      <c r="N22" s="7">
        <f t="shared" si="1"/>
        <v>45.50788393234739</v>
      </c>
      <c r="O22" s="7">
        <f t="shared" si="2"/>
        <v>5.2637654192756216</v>
      </c>
      <c r="P22" s="6">
        <f t="shared" si="3"/>
        <v>864.55</v>
      </c>
    </row>
    <row r="23" spans="3:16" ht="31.5" x14ac:dyDescent="0.25">
      <c r="C23" s="23">
        <v>7</v>
      </c>
      <c r="D23" s="61"/>
      <c r="E23" s="23">
        <v>7</v>
      </c>
      <c r="F23" s="27" t="s">
        <v>31</v>
      </c>
      <c r="G23" s="24" t="s">
        <v>12</v>
      </c>
      <c r="H23" s="24">
        <v>1</v>
      </c>
      <c r="I23" s="21">
        <v>1771</v>
      </c>
      <c r="J23" s="21">
        <v>1965.81</v>
      </c>
      <c r="K23" s="21">
        <v>1911.81</v>
      </c>
      <c r="L23" s="5" t="s">
        <v>9</v>
      </c>
      <c r="M23" s="6">
        <f t="shared" si="0"/>
        <v>1882.87</v>
      </c>
      <c r="N23" s="7">
        <f t="shared" si="1"/>
        <v>100.57699554735828</v>
      </c>
      <c r="O23" s="7">
        <f t="shared" si="2"/>
        <v>5.3416855941917545</v>
      </c>
      <c r="P23" s="6">
        <f t="shared" si="3"/>
        <v>1882.87</v>
      </c>
    </row>
    <row r="24" spans="3:16" ht="31.5" x14ac:dyDescent="0.25">
      <c r="C24" s="23">
        <v>8</v>
      </c>
      <c r="D24" s="61"/>
      <c r="E24" s="23">
        <v>8</v>
      </c>
      <c r="F24" s="27" t="s">
        <v>32</v>
      </c>
      <c r="G24" s="24" t="s">
        <v>12</v>
      </c>
      <c r="H24" s="24">
        <v>1</v>
      </c>
      <c r="I24" s="21">
        <v>672.45</v>
      </c>
      <c r="J24" s="21">
        <v>746.2</v>
      </c>
      <c r="K24" s="21">
        <v>692.2</v>
      </c>
      <c r="L24" s="5" t="s">
        <v>9</v>
      </c>
      <c r="M24" s="6">
        <f t="shared" si="0"/>
        <v>703.61</v>
      </c>
      <c r="N24" s="7">
        <f t="shared" si="1"/>
        <v>38.177491186998303</v>
      </c>
      <c r="O24" s="7">
        <f t="shared" si="2"/>
        <v>5.4259449392416688</v>
      </c>
      <c r="P24" s="6">
        <f t="shared" si="3"/>
        <v>703.61</v>
      </c>
    </row>
    <row r="25" spans="3:16" ht="31.5" x14ac:dyDescent="0.25">
      <c r="C25" s="23">
        <v>9</v>
      </c>
      <c r="D25" s="61"/>
      <c r="E25" s="23">
        <v>9</v>
      </c>
      <c r="F25" s="27" t="s">
        <v>33</v>
      </c>
      <c r="G25" s="24" t="s">
        <v>12</v>
      </c>
      <c r="H25" s="24">
        <v>1</v>
      </c>
      <c r="I25" s="21">
        <v>913.1</v>
      </c>
      <c r="J25" s="21">
        <v>1013.54</v>
      </c>
      <c r="K25" s="21">
        <v>959.54</v>
      </c>
      <c r="L25" s="5" t="s">
        <v>9</v>
      </c>
      <c r="M25" s="6">
        <f t="shared" si="0"/>
        <v>962.06</v>
      </c>
      <c r="N25" s="7">
        <f t="shared" si="1"/>
        <v>50.267396988505354</v>
      </c>
      <c r="O25" s="7">
        <f t="shared" si="2"/>
        <v>5.2249752602234123</v>
      </c>
      <c r="P25" s="6">
        <f t="shared" si="3"/>
        <v>962.06</v>
      </c>
    </row>
    <row r="26" spans="3:16" ht="47.25" x14ac:dyDescent="0.25">
      <c r="C26" s="23">
        <v>10</v>
      </c>
      <c r="D26" s="61"/>
      <c r="E26" s="23">
        <v>10</v>
      </c>
      <c r="F26" s="27" t="s">
        <v>34</v>
      </c>
      <c r="G26" s="24" t="s">
        <v>12</v>
      </c>
      <c r="H26" s="24">
        <v>1</v>
      </c>
      <c r="I26" s="21">
        <v>18095.25</v>
      </c>
      <c r="J26" s="21">
        <v>20085.73</v>
      </c>
      <c r="K26" s="21">
        <v>20031.73</v>
      </c>
      <c r="L26" s="5" t="s">
        <v>9</v>
      </c>
      <c r="M26" s="6">
        <f t="shared" si="0"/>
        <v>19404.23</v>
      </c>
      <c r="N26" s="7">
        <f t="shared" si="1"/>
        <v>1133.9371984961656</v>
      </c>
      <c r="O26" s="7">
        <f t="shared" si="2"/>
        <v>5.843762924352915</v>
      </c>
      <c r="P26" s="6">
        <f t="shared" si="3"/>
        <v>19404.23</v>
      </c>
    </row>
    <row r="27" spans="3:16" ht="47.25" x14ac:dyDescent="0.25">
      <c r="C27" s="23">
        <v>11</v>
      </c>
      <c r="D27" s="61"/>
      <c r="E27" s="23">
        <v>11</v>
      </c>
      <c r="F27" s="27" t="s">
        <v>35</v>
      </c>
      <c r="G27" s="24" t="s">
        <v>12</v>
      </c>
      <c r="H27" s="24">
        <v>1</v>
      </c>
      <c r="I27" s="21">
        <v>10754</v>
      </c>
      <c r="J27" s="21">
        <v>11936.94</v>
      </c>
      <c r="K27" s="21">
        <v>11882.94</v>
      </c>
      <c r="L27" s="5" t="s">
        <v>9</v>
      </c>
      <c r="M27" s="6">
        <f t="shared" si="0"/>
        <v>11524.62</v>
      </c>
      <c r="N27" s="7">
        <f t="shared" si="1"/>
        <v>667.92821061348627</v>
      </c>
      <c r="O27" s="7">
        <f t="shared" si="2"/>
        <v>5.7956636367488583</v>
      </c>
      <c r="P27" s="6">
        <f t="shared" si="3"/>
        <v>11524.62</v>
      </c>
    </row>
    <row r="28" spans="3:16" ht="47.25" x14ac:dyDescent="0.25">
      <c r="C28" s="23">
        <v>12</v>
      </c>
      <c r="D28" s="61"/>
      <c r="E28" s="23">
        <v>12</v>
      </c>
      <c r="F28" s="27" t="s">
        <v>36</v>
      </c>
      <c r="G28" s="24" t="s">
        <v>12</v>
      </c>
      <c r="H28" s="24">
        <v>1</v>
      </c>
      <c r="I28" s="21">
        <v>5492.5</v>
      </c>
      <c r="J28" s="21">
        <v>6096.68</v>
      </c>
      <c r="K28" s="21">
        <v>6042.68</v>
      </c>
      <c r="L28" s="5" t="s">
        <v>9</v>
      </c>
      <c r="M28" s="6">
        <f t="shared" si="0"/>
        <v>5877.28</v>
      </c>
      <c r="N28" s="7">
        <f t="shared" si="1"/>
        <v>334.32706162279692</v>
      </c>
      <c r="O28" s="7">
        <f t="shared" si="2"/>
        <v>5.6884657804766308</v>
      </c>
      <c r="P28" s="6">
        <f t="shared" si="3"/>
        <v>5877.28</v>
      </c>
    </row>
    <row r="29" spans="3:16" ht="47.25" x14ac:dyDescent="0.25">
      <c r="C29" s="23">
        <v>13</v>
      </c>
      <c r="D29" s="61"/>
      <c r="E29" s="23">
        <v>13</v>
      </c>
      <c r="F29" s="27" t="s">
        <v>37</v>
      </c>
      <c r="G29" s="24" t="s">
        <v>12</v>
      </c>
      <c r="H29" s="24">
        <v>1</v>
      </c>
      <c r="I29" s="21">
        <v>16224</v>
      </c>
      <c r="J29" s="21">
        <v>18008.64</v>
      </c>
      <c r="K29" s="21">
        <v>17954.64</v>
      </c>
      <c r="L29" s="5" t="s">
        <v>9</v>
      </c>
      <c r="M29" s="6">
        <f t="shared" si="0"/>
        <v>17395.759999999998</v>
      </c>
      <c r="N29" s="7">
        <f t="shared" si="1"/>
        <v>1015.1330568945134</v>
      </c>
      <c r="O29" s="7">
        <f t="shared" si="2"/>
        <v>5.8355200169151189</v>
      </c>
      <c r="P29" s="6">
        <f t="shared" si="3"/>
        <v>17395.759999999998</v>
      </c>
    </row>
    <row r="30" spans="3:16" ht="47.25" x14ac:dyDescent="0.25">
      <c r="C30" s="23">
        <v>14</v>
      </c>
      <c r="D30" s="61"/>
      <c r="E30" s="23">
        <v>14</v>
      </c>
      <c r="F30" s="27" t="s">
        <v>38</v>
      </c>
      <c r="G30" s="24" t="s">
        <v>12</v>
      </c>
      <c r="H30" s="24">
        <v>1</v>
      </c>
      <c r="I30" s="21">
        <v>86874.45</v>
      </c>
      <c r="J30" s="21">
        <v>96430.64</v>
      </c>
      <c r="K30" s="21">
        <v>96376.639999999999</v>
      </c>
      <c r="L30" s="5" t="s">
        <v>9</v>
      </c>
      <c r="M30" s="6">
        <f t="shared" si="0"/>
        <v>93227.24</v>
      </c>
      <c r="N30" s="7">
        <f t="shared" si="1"/>
        <v>5501.7466637453736</v>
      </c>
      <c r="O30" s="7">
        <f t="shared" si="2"/>
        <v>5.9014368158334118</v>
      </c>
      <c r="P30" s="6">
        <f t="shared" si="3"/>
        <v>93227.24</v>
      </c>
    </row>
    <row r="31" spans="3:16" ht="47.25" x14ac:dyDescent="0.25">
      <c r="C31" s="23">
        <v>15</v>
      </c>
      <c r="D31" s="61"/>
      <c r="E31" s="23">
        <v>15</v>
      </c>
      <c r="F31" s="27" t="s">
        <v>39</v>
      </c>
      <c r="G31" s="24" t="s">
        <v>12</v>
      </c>
      <c r="H31" s="24">
        <v>1</v>
      </c>
      <c r="I31" s="21">
        <v>29152.5</v>
      </c>
      <c r="J31" s="21">
        <v>32359</v>
      </c>
      <c r="K31" s="21">
        <v>32305</v>
      </c>
      <c r="L31" s="5" t="s">
        <v>9</v>
      </c>
      <c r="M31" s="6">
        <f t="shared" si="0"/>
        <v>31272.16</v>
      </c>
      <c r="N31" s="7">
        <f t="shared" si="1"/>
        <v>1835.8837336098745</v>
      </c>
      <c r="O31" s="7">
        <f t="shared" si="2"/>
        <v>5.8706649416281911</v>
      </c>
      <c r="P31" s="6">
        <f t="shared" si="3"/>
        <v>31272.16</v>
      </c>
    </row>
    <row r="32" spans="3:16" ht="47.25" x14ac:dyDescent="0.25">
      <c r="C32" s="23">
        <v>16</v>
      </c>
      <c r="D32" s="61"/>
      <c r="E32" s="23">
        <v>16</v>
      </c>
      <c r="F32" s="27" t="s">
        <v>40</v>
      </c>
      <c r="G32" s="24" t="s">
        <v>12</v>
      </c>
      <c r="H32" s="24">
        <v>1</v>
      </c>
      <c r="I32" s="13">
        <v>10360.799999999999</v>
      </c>
      <c r="J32" s="21">
        <v>11500.49</v>
      </c>
      <c r="K32" s="21">
        <v>11446.49</v>
      </c>
      <c r="L32" s="5" t="s">
        <v>9</v>
      </c>
      <c r="M32" s="6">
        <f t="shared" si="0"/>
        <v>11102.59</v>
      </c>
      <c r="N32" s="7">
        <f t="shared" si="1"/>
        <v>642.97901368033297</v>
      </c>
      <c r="O32" s="7">
        <f t="shared" si="2"/>
        <v>5.7912524346151031</v>
      </c>
      <c r="P32" s="6">
        <f t="shared" si="3"/>
        <v>11102.59</v>
      </c>
    </row>
    <row r="33" spans="3:16" ht="47.25" x14ac:dyDescent="0.25">
      <c r="C33" s="23">
        <v>17</v>
      </c>
      <c r="D33" s="61"/>
      <c r="E33" s="23">
        <v>17</v>
      </c>
      <c r="F33" s="27" t="s">
        <v>41</v>
      </c>
      <c r="G33" s="24" t="s">
        <v>12</v>
      </c>
      <c r="H33" s="24">
        <v>1</v>
      </c>
      <c r="I33" s="21">
        <v>5203.75</v>
      </c>
      <c r="J33" s="21">
        <v>5776.16</v>
      </c>
      <c r="K33" s="21">
        <v>5722.16</v>
      </c>
      <c r="L33" s="5" t="s">
        <v>9</v>
      </c>
      <c r="M33" s="6">
        <f t="shared" si="0"/>
        <v>5567.35</v>
      </c>
      <c r="N33" s="7">
        <f t="shared" si="1"/>
        <v>316.04802804848072</v>
      </c>
      <c r="O33" s="7">
        <f t="shared" si="2"/>
        <v>5.6768126316556478</v>
      </c>
      <c r="P33" s="6">
        <f t="shared" si="3"/>
        <v>5567.35</v>
      </c>
    </row>
    <row r="34" spans="3:16" ht="63" x14ac:dyDescent="0.25">
      <c r="C34" s="23">
        <v>18</v>
      </c>
      <c r="D34" s="61"/>
      <c r="E34" s="23">
        <v>18</v>
      </c>
      <c r="F34" s="27" t="s">
        <v>42</v>
      </c>
      <c r="G34" s="24" t="s">
        <v>12</v>
      </c>
      <c r="H34" s="24">
        <v>1</v>
      </c>
      <c r="I34" s="21">
        <v>11923.37</v>
      </c>
      <c r="J34" s="21">
        <v>13234.94</v>
      </c>
      <c r="K34" s="21">
        <v>13180.94</v>
      </c>
      <c r="L34" s="5" t="s">
        <v>9</v>
      </c>
      <c r="M34" s="6">
        <f t="shared" si="0"/>
        <v>12779.75</v>
      </c>
      <c r="N34" s="7">
        <f t="shared" si="1"/>
        <v>742.13814637168446</v>
      </c>
      <c r="O34" s="7">
        <f t="shared" si="2"/>
        <v>5.8071413476138769</v>
      </c>
      <c r="P34" s="6">
        <f t="shared" si="3"/>
        <v>12779.75</v>
      </c>
    </row>
    <row r="35" spans="3:16" ht="63" x14ac:dyDescent="0.25">
      <c r="C35" s="23">
        <v>19</v>
      </c>
      <c r="D35" s="61"/>
      <c r="E35" s="23">
        <v>19</v>
      </c>
      <c r="F35" s="27" t="s">
        <v>43</v>
      </c>
      <c r="G35" s="24" t="s">
        <v>12</v>
      </c>
      <c r="H35" s="24">
        <v>1</v>
      </c>
      <c r="I35" s="21">
        <v>10689.25</v>
      </c>
      <c r="J35" s="21">
        <v>11865.07</v>
      </c>
      <c r="K35" s="21">
        <v>11811.07</v>
      </c>
      <c r="L35" s="5" t="s">
        <v>9</v>
      </c>
      <c r="M35" s="6">
        <f t="shared" si="0"/>
        <v>11455.13</v>
      </c>
      <c r="N35" s="7">
        <f t="shared" si="1"/>
        <v>663.820857460806</v>
      </c>
      <c r="O35" s="7">
        <f t="shared" si="2"/>
        <v>5.7949657268036772</v>
      </c>
      <c r="P35" s="6">
        <f t="shared" si="3"/>
        <v>11455.13</v>
      </c>
    </row>
    <row r="36" spans="3:16" ht="63" x14ac:dyDescent="0.25">
      <c r="C36" s="23">
        <v>20</v>
      </c>
      <c r="D36" s="61"/>
      <c r="E36" s="23">
        <v>20</v>
      </c>
      <c r="F36" s="27" t="s">
        <v>44</v>
      </c>
      <c r="G36" s="24" t="s">
        <v>12</v>
      </c>
      <c r="H36" s="24">
        <v>1</v>
      </c>
      <c r="I36" s="21">
        <v>16927.89</v>
      </c>
      <c r="J36" s="21">
        <v>18789.96</v>
      </c>
      <c r="K36" s="21">
        <v>18735.96</v>
      </c>
      <c r="L36" s="5" t="s">
        <v>9</v>
      </c>
      <c r="M36" s="6">
        <f t="shared" si="0"/>
        <v>18151.27</v>
      </c>
      <c r="N36" s="7">
        <f t="shared" si="1"/>
        <v>1059.8221399366969</v>
      </c>
      <c r="O36" s="7">
        <f t="shared" si="2"/>
        <v>5.8388318830401227</v>
      </c>
      <c r="P36" s="6">
        <f t="shared" si="3"/>
        <v>18151.27</v>
      </c>
    </row>
    <row r="37" spans="3:16" ht="63" x14ac:dyDescent="0.25">
      <c r="C37" s="23">
        <v>21</v>
      </c>
      <c r="D37" s="61"/>
      <c r="E37" s="23">
        <v>21</v>
      </c>
      <c r="F37" s="27" t="s">
        <v>45</v>
      </c>
      <c r="G37" s="24" t="s">
        <v>12</v>
      </c>
      <c r="H37" s="24">
        <v>1</v>
      </c>
      <c r="I37" s="21">
        <v>21378.5</v>
      </c>
      <c r="J37" s="21">
        <v>23720.14</v>
      </c>
      <c r="K37" s="21">
        <v>23666.14</v>
      </c>
      <c r="L37" s="5" t="s">
        <v>9</v>
      </c>
      <c r="M37" s="6">
        <f t="shared" si="0"/>
        <v>22921.59</v>
      </c>
      <c r="N37" s="7">
        <f t="shared" si="1"/>
        <v>1336.630755494326</v>
      </c>
      <c r="O37" s="7">
        <f t="shared" si="2"/>
        <v>5.8313177903205053</v>
      </c>
      <c r="P37" s="6">
        <f t="shared" si="3"/>
        <v>22921.59</v>
      </c>
    </row>
    <row r="38" spans="3:16" ht="31.5" x14ac:dyDescent="0.25">
      <c r="C38" s="23">
        <v>22</v>
      </c>
      <c r="D38" s="61"/>
      <c r="E38" s="23">
        <v>22</v>
      </c>
      <c r="F38" s="27" t="s">
        <v>46</v>
      </c>
      <c r="G38" s="24" t="s">
        <v>12</v>
      </c>
      <c r="H38" s="24">
        <v>1</v>
      </c>
      <c r="I38" s="21">
        <v>855.14</v>
      </c>
      <c r="J38" s="21">
        <v>949.21</v>
      </c>
      <c r="K38" s="21">
        <v>895.21</v>
      </c>
      <c r="L38" s="5" t="s">
        <v>9</v>
      </c>
      <c r="M38" s="6">
        <f t="shared" si="0"/>
        <v>899.85</v>
      </c>
      <c r="N38" s="7">
        <f t="shared" si="1"/>
        <v>47.206584639574757</v>
      </c>
      <c r="O38" s="7">
        <f t="shared" si="2"/>
        <v>5.2460504127993284</v>
      </c>
      <c r="P38" s="6">
        <f t="shared" si="3"/>
        <v>899.85</v>
      </c>
    </row>
    <row r="39" spans="3:16" ht="31.5" x14ac:dyDescent="0.25">
      <c r="C39" s="23">
        <v>23</v>
      </c>
      <c r="D39" s="61"/>
      <c r="E39" s="23">
        <v>23</v>
      </c>
      <c r="F39" s="27" t="s">
        <v>47</v>
      </c>
      <c r="G39" s="24" t="s">
        <v>12</v>
      </c>
      <c r="H39" s="24">
        <v>1</v>
      </c>
      <c r="I39" s="21">
        <v>355.7</v>
      </c>
      <c r="J39" s="21">
        <v>431.46</v>
      </c>
      <c r="K39" s="21">
        <v>377.46</v>
      </c>
      <c r="L39" s="5" t="s">
        <v>9</v>
      </c>
      <c r="M39" s="6">
        <f t="shared" si="0"/>
        <v>388.2</v>
      </c>
      <c r="N39" s="7">
        <f t="shared" si="1"/>
        <v>39.006570386709633</v>
      </c>
      <c r="O39" s="7">
        <f t="shared" si="2"/>
        <v>10.048060377823193</v>
      </c>
      <c r="P39" s="6">
        <f t="shared" si="3"/>
        <v>388.2</v>
      </c>
    </row>
    <row r="40" spans="3:16" ht="47.25" x14ac:dyDescent="0.25">
      <c r="C40" s="23">
        <v>24</v>
      </c>
      <c r="D40" s="61"/>
      <c r="E40" s="23">
        <v>24</v>
      </c>
      <c r="F40" s="27" t="s">
        <v>48</v>
      </c>
      <c r="G40" s="24" t="s">
        <v>12</v>
      </c>
      <c r="H40" s="24">
        <v>1</v>
      </c>
      <c r="I40" s="21">
        <v>901.78</v>
      </c>
      <c r="J40" s="21">
        <v>1000.98</v>
      </c>
      <c r="K40" s="21">
        <v>946.98</v>
      </c>
      <c r="L40" s="5" t="s">
        <v>9</v>
      </c>
      <c r="M40" s="6">
        <f t="shared" si="0"/>
        <v>949.91</v>
      </c>
      <c r="N40" s="7">
        <f t="shared" si="1"/>
        <v>49.665011158091325</v>
      </c>
      <c r="O40" s="7">
        <f t="shared" si="2"/>
        <v>5.2283912326527062</v>
      </c>
      <c r="P40" s="6">
        <f t="shared" si="3"/>
        <v>949.91</v>
      </c>
    </row>
    <row r="41" spans="3:16" ht="47.25" x14ac:dyDescent="0.25">
      <c r="C41" s="23">
        <v>25</v>
      </c>
      <c r="D41" s="61"/>
      <c r="E41" s="23">
        <v>25</v>
      </c>
      <c r="F41" s="27" t="s">
        <v>49</v>
      </c>
      <c r="G41" s="24" t="s">
        <v>12</v>
      </c>
      <c r="H41" s="24">
        <v>1</v>
      </c>
      <c r="I41" s="21">
        <v>612.20000000000005</v>
      </c>
      <c r="J41" s="21">
        <v>679.54</v>
      </c>
      <c r="K41" s="21">
        <v>625.54</v>
      </c>
      <c r="L41" s="5" t="s">
        <v>9</v>
      </c>
      <c r="M41" s="6">
        <f t="shared" si="0"/>
        <v>639.09</v>
      </c>
      <c r="N41" s="7">
        <f t="shared" si="1"/>
        <v>35.657236759644334</v>
      </c>
      <c r="O41" s="7">
        <f t="shared" si="2"/>
        <v>5.5793764195409619</v>
      </c>
      <c r="P41" s="6">
        <f t="shared" si="3"/>
        <v>639.09</v>
      </c>
    </row>
    <row r="42" spans="3:16" ht="47.25" x14ac:dyDescent="0.25">
      <c r="C42" s="23">
        <v>26</v>
      </c>
      <c r="D42" s="61"/>
      <c r="E42" s="23">
        <v>26</v>
      </c>
      <c r="F42" s="27" t="s">
        <v>50</v>
      </c>
      <c r="G42" s="24" t="s">
        <v>12</v>
      </c>
      <c r="H42" s="24">
        <v>1</v>
      </c>
      <c r="I42" s="21">
        <v>804.61</v>
      </c>
      <c r="J42" s="21">
        <v>893.12</v>
      </c>
      <c r="K42" s="21">
        <v>839.12</v>
      </c>
      <c r="L42" s="5" t="s">
        <v>9</v>
      </c>
      <c r="M42" s="6">
        <f t="shared" si="0"/>
        <v>845.61</v>
      </c>
      <c r="N42" s="7">
        <f t="shared" si="1"/>
        <v>44.611209727302096</v>
      </c>
      <c r="O42" s="7">
        <f t="shared" si="2"/>
        <v>5.2756246647156608</v>
      </c>
      <c r="P42" s="6">
        <f t="shared" si="3"/>
        <v>845.61</v>
      </c>
    </row>
    <row r="43" spans="3:16" ht="63" x14ac:dyDescent="0.25">
      <c r="C43" s="23">
        <v>27</v>
      </c>
      <c r="D43" s="61"/>
      <c r="E43" s="23">
        <v>27</v>
      </c>
      <c r="F43" s="27" t="s">
        <v>51</v>
      </c>
      <c r="G43" s="24" t="s">
        <v>12</v>
      </c>
      <c r="H43" s="24">
        <v>1</v>
      </c>
      <c r="I43" s="21">
        <v>1020.34</v>
      </c>
      <c r="J43" s="21">
        <v>1132.58</v>
      </c>
      <c r="K43" s="21">
        <v>1078.58</v>
      </c>
      <c r="L43" s="5" t="s">
        <v>9</v>
      </c>
      <c r="M43" s="6">
        <f t="shared" si="0"/>
        <v>1077.1600000000001</v>
      </c>
      <c r="N43" s="7">
        <f t="shared" si="1"/>
        <v>56.133346001582048</v>
      </c>
      <c r="O43" s="7">
        <f t="shared" si="2"/>
        <v>5.2112356568738205</v>
      </c>
      <c r="P43" s="6">
        <f t="shared" si="3"/>
        <v>1077.1600000000001</v>
      </c>
    </row>
    <row r="44" spans="3:16" ht="63" x14ac:dyDescent="0.25">
      <c r="C44" s="23">
        <v>28</v>
      </c>
      <c r="D44" s="61"/>
      <c r="E44" s="23">
        <v>28</v>
      </c>
      <c r="F44" s="27" t="s">
        <v>52</v>
      </c>
      <c r="G44" s="24" t="s">
        <v>12</v>
      </c>
      <c r="H44" s="24">
        <v>1</v>
      </c>
      <c r="I44" s="21">
        <v>680.23</v>
      </c>
      <c r="J44" s="21">
        <v>755.06</v>
      </c>
      <c r="K44" s="21">
        <v>701.06</v>
      </c>
      <c r="L44" s="5" t="s">
        <v>9</v>
      </c>
      <c r="M44" s="6">
        <f t="shared" si="0"/>
        <v>712.11</v>
      </c>
      <c r="N44" s="7">
        <f t="shared" si="1"/>
        <v>38.620844544537491</v>
      </c>
      <c r="O44" s="7">
        <f t="shared" si="2"/>
        <v>5.4234380284699677</v>
      </c>
      <c r="P44" s="6">
        <f t="shared" si="3"/>
        <v>712.11</v>
      </c>
    </row>
    <row r="45" spans="3:16" ht="63" x14ac:dyDescent="0.25">
      <c r="C45" s="23">
        <v>29</v>
      </c>
      <c r="D45" s="61"/>
      <c r="E45" s="23">
        <v>29</v>
      </c>
      <c r="F45" s="27" t="s">
        <v>53</v>
      </c>
      <c r="G45" s="24" t="s">
        <v>12</v>
      </c>
      <c r="H45" s="24">
        <v>1</v>
      </c>
      <c r="I45" s="21">
        <v>901.78</v>
      </c>
      <c r="J45" s="21">
        <v>1000.98</v>
      </c>
      <c r="K45" s="21">
        <v>946.98</v>
      </c>
      <c r="L45" s="5" t="s">
        <v>9</v>
      </c>
      <c r="M45" s="6">
        <f t="shared" si="0"/>
        <v>949.91</v>
      </c>
      <c r="N45" s="7">
        <f t="shared" si="1"/>
        <v>49.665011158091325</v>
      </c>
      <c r="O45" s="7">
        <f t="shared" si="2"/>
        <v>5.2283912326527062</v>
      </c>
      <c r="P45" s="6">
        <f t="shared" si="3"/>
        <v>949.91</v>
      </c>
    </row>
    <row r="46" spans="3:16" ht="47.25" x14ac:dyDescent="0.25">
      <c r="C46" s="23">
        <v>30</v>
      </c>
      <c r="D46" s="61"/>
      <c r="E46" s="23">
        <v>30</v>
      </c>
      <c r="F46" s="27" t="s">
        <v>54</v>
      </c>
      <c r="G46" s="24" t="s">
        <v>12</v>
      </c>
      <c r="H46" s="24">
        <v>1</v>
      </c>
      <c r="I46" s="21">
        <v>26849.03</v>
      </c>
      <c r="J46" s="21">
        <v>29802.42</v>
      </c>
      <c r="K46" s="21">
        <v>29748.42</v>
      </c>
      <c r="L46" s="5" t="s">
        <v>9</v>
      </c>
      <c r="M46" s="6">
        <f t="shared" si="0"/>
        <v>28799.95</v>
      </c>
      <c r="N46" s="7">
        <f t="shared" si="1"/>
        <v>1689.7677781379703</v>
      </c>
      <c r="O46" s="7">
        <f t="shared" si="2"/>
        <v>5.8672594158599933</v>
      </c>
      <c r="P46" s="6">
        <f t="shared" si="3"/>
        <v>28799.95</v>
      </c>
    </row>
    <row r="47" spans="3:16" ht="47.25" x14ac:dyDescent="0.25">
      <c r="C47" s="23">
        <v>31</v>
      </c>
      <c r="D47" s="61"/>
      <c r="E47" s="23">
        <v>31</v>
      </c>
      <c r="F47" s="27" t="s">
        <v>55</v>
      </c>
      <c r="G47" s="24" t="s">
        <v>12</v>
      </c>
      <c r="H47" s="24">
        <v>1</v>
      </c>
      <c r="I47" s="21">
        <v>18754.78</v>
      </c>
      <c r="J47" s="21">
        <v>20817.810000000001</v>
      </c>
      <c r="K47" s="21">
        <v>20763.810000000001</v>
      </c>
      <c r="L47" s="5" t="s">
        <v>9</v>
      </c>
      <c r="M47" s="6">
        <f t="shared" si="0"/>
        <v>20112.13</v>
      </c>
      <c r="N47" s="7">
        <f t="shared" si="1"/>
        <v>1175.812507857157</v>
      </c>
      <c r="O47" s="7">
        <f t="shared" si="2"/>
        <v>5.846285340524136</v>
      </c>
      <c r="P47" s="6">
        <f t="shared" si="3"/>
        <v>20112.13</v>
      </c>
    </row>
    <row r="48" spans="3:16" ht="78.75" x14ac:dyDescent="0.25">
      <c r="C48" s="23">
        <v>32</v>
      </c>
      <c r="D48" s="61"/>
      <c r="E48" s="23">
        <v>32</v>
      </c>
      <c r="F48" s="27" t="s">
        <v>56</v>
      </c>
      <c r="G48" s="24" t="s">
        <v>12</v>
      </c>
      <c r="H48" s="24">
        <v>1</v>
      </c>
      <c r="I48" s="21">
        <v>7385.3</v>
      </c>
      <c r="J48" s="21">
        <v>8197.68</v>
      </c>
      <c r="K48" s="21">
        <v>8143.68</v>
      </c>
      <c r="L48" s="5" t="s">
        <v>9</v>
      </c>
      <c r="M48" s="6">
        <f t="shared" si="0"/>
        <v>7908.88</v>
      </c>
      <c r="N48" s="7">
        <f t="shared" si="1"/>
        <v>454.24249925929809</v>
      </c>
      <c r="O48" s="7">
        <f t="shared" si="2"/>
        <v>5.743449126289665</v>
      </c>
      <c r="P48" s="6">
        <f t="shared" si="3"/>
        <v>7908.88</v>
      </c>
    </row>
    <row r="49" spans="3:18" ht="63" x14ac:dyDescent="0.25">
      <c r="C49" s="23">
        <v>33</v>
      </c>
      <c r="D49" s="61"/>
      <c r="E49" s="23">
        <v>33</v>
      </c>
      <c r="F49" s="27" t="s">
        <v>57</v>
      </c>
      <c r="G49" s="24" t="s">
        <v>12</v>
      </c>
      <c r="H49" s="24">
        <v>1</v>
      </c>
      <c r="I49" s="21">
        <v>180.75</v>
      </c>
      <c r="J49" s="21">
        <v>200.63</v>
      </c>
      <c r="K49" s="21">
        <v>146.63</v>
      </c>
      <c r="L49" s="5" t="s">
        <v>9</v>
      </c>
      <c r="M49" s="6">
        <f t="shared" ref="M49:M80" si="4">ROUNDDOWN(AVERAGE(I49:K49),2)</f>
        <v>176</v>
      </c>
      <c r="N49" s="7">
        <f t="shared" ref="N49:N80" si="5">STDEV(I49:K49)</f>
        <v>27.311135702004936</v>
      </c>
      <c r="O49" s="7">
        <f t="shared" ref="O49:O80" si="6">N49/M49*100</f>
        <v>15.517690739775533</v>
      </c>
      <c r="P49" s="6">
        <f t="shared" ref="P49:P80" si="7">M49*H49</f>
        <v>176</v>
      </c>
    </row>
    <row r="50" spans="3:18" ht="63" x14ac:dyDescent="0.25">
      <c r="C50" s="23">
        <v>34</v>
      </c>
      <c r="D50" s="61"/>
      <c r="E50" s="23">
        <v>34</v>
      </c>
      <c r="F50" s="27" t="s">
        <v>58</v>
      </c>
      <c r="G50" s="23" t="s">
        <v>12</v>
      </c>
      <c r="H50" s="23">
        <v>1</v>
      </c>
      <c r="I50" s="21">
        <v>272.08999999999997</v>
      </c>
      <c r="J50" s="21">
        <v>302.02</v>
      </c>
      <c r="K50" s="21">
        <v>248.01999999999998</v>
      </c>
      <c r="L50" s="15" t="s">
        <v>9</v>
      </c>
      <c r="M50" s="16">
        <f t="shared" si="4"/>
        <v>274.04000000000002</v>
      </c>
      <c r="N50" s="17">
        <f t="shared" si="5"/>
        <v>27.052941306507385</v>
      </c>
      <c r="O50" s="17">
        <f t="shared" si="6"/>
        <v>9.8718950906828873</v>
      </c>
      <c r="P50" s="16">
        <f t="shared" si="7"/>
        <v>274.04000000000002</v>
      </c>
    </row>
    <row r="51" spans="3:18" ht="63" x14ac:dyDescent="0.25">
      <c r="C51" s="23">
        <v>35</v>
      </c>
      <c r="D51" s="61"/>
      <c r="E51" s="23">
        <v>35</v>
      </c>
      <c r="F51" s="27" t="s">
        <v>59</v>
      </c>
      <c r="G51" s="23" t="s">
        <v>12</v>
      </c>
      <c r="H51" s="23">
        <v>1</v>
      </c>
      <c r="I51" s="21">
        <v>97.18</v>
      </c>
      <c r="J51" s="21">
        <v>107.87</v>
      </c>
      <c r="K51" s="21">
        <v>58.87</v>
      </c>
      <c r="L51" s="5"/>
      <c r="M51" s="6">
        <f t="shared" si="4"/>
        <v>87.97</v>
      </c>
      <c r="N51" s="7">
        <f t="shared" si="5"/>
        <v>25.764743998986908</v>
      </c>
      <c r="O51" s="7">
        <f t="shared" si="6"/>
        <v>29.288102761153702</v>
      </c>
      <c r="P51" s="6">
        <f t="shared" si="7"/>
        <v>87.97</v>
      </c>
      <c r="Q51" s="2"/>
      <c r="R51" s="2"/>
    </row>
    <row r="52" spans="3:18" ht="63" x14ac:dyDescent="0.25">
      <c r="C52" s="23">
        <v>36</v>
      </c>
      <c r="D52" s="61"/>
      <c r="E52" s="23">
        <v>36</v>
      </c>
      <c r="F52" s="27" t="s">
        <v>60</v>
      </c>
      <c r="G52" s="23" t="s">
        <v>12</v>
      </c>
      <c r="H52" s="23">
        <v>1</v>
      </c>
      <c r="I52" s="21">
        <v>194.35</v>
      </c>
      <c r="J52" s="21">
        <v>215.73</v>
      </c>
      <c r="K52" s="21">
        <v>161.72999999999999</v>
      </c>
      <c r="L52" s="5"/>
      <c r="M52" s="6">
        <f t="shared" si="4"/>
        <v>190.6</v>
      </c>
      <c r="N52" s="7">
        <f t="shared" si="5"/>
        <v>27.194266552590467</v>
      </c>
      <c r="O52" s="7">
        <f t="shared" si="6"/>
        <v>14.267715924758903</v>
      </c>
      <c r="P52" s="6">
        <f t="shared" si="7"/>
        <v>190.6</v>
      </c>
      <c r="Q52" s="2"/>
      <c r="R52" s="2"/>
    </row>
    <row r="53" spans="3:18" ht="63" x14ac:dyDescent="0.25">
      <c r="C53" s="23">
        <v>37</v>
      </c>
      <c r="D53" s="61"/>
      <c r="E53" s="23">
        <v>37</v>
      </c>
      <c r="F53" s="27" t="s">
        <v>61</v>
      </c>
      <c r="G53" s="23" t="s">
        <v>12</v>
      </c>
      <c r="H53" s="23">
        <v>1</v>
      </c>
      <c r="I53" s="21">
        <v>180.75</v>
      </c>
      <c r="J53" s="21">
        <v>200.63</v>
      </c>
      <c r="K53" s="21">
        <v>146.63</v>
      </c>
      <c r="L53" s="5"/>
      <c r="M53" s="6">
        <f t="shared" si="4"/>
        <v>176</v>
      </c>
      <c r="N53" s="7">
        <f t="shared" si="5"/>
        <v>27.311135702004936</v>
      </c>
      <c r="O53" s="7">
        <f t="shared" si="6"/>
        <v>15.517690739775533</v>
      </c>
      <c r="P53" s="6">
        <f t="shared" si="7"/>
        <v>176</v>
      </c>
      <c r="Q53" s="2"/>
      <c r="R53" s="2"/>
    </row>
    <row r="54" spans="3:18" ht="78.75" x14ac:dyDescent="0.25">
      <c r="C54" s="23">
        <v>38</v>
      </c>
      <c r="D54" s="61"/>
      <c r="E54" s="23">
        <v>38</v>
      </c>
      <c r="F54" s="27" t="s">
        <v>62</v>
      </c>
      <c r="G54" s="23" t="s">
        <v>12</v>
      </c>
      <c r="H54" s="23">
        <v>1</v>
      </c>
      <c r="I54" s="21">
        <v>272.08999999999997</v>
      </c>
      <c r="J54" s="21">
        <v>200.63</v>
      </c>
      <c r="K54" s="21">
        <v>146.63</v>
      </c>
      <c r="L54" s="5"/>
      <c r="M54" s="6">
        <f t="shared" si="4"/>
        <v>206.45</v>
      </c>
      <c r="N54" s="7">
        <f t="shared" si="5"/>
        <v>62.932163477827665</v>
      </c>
      <c r="O54" s="7">
        <f t="shared" si="6"/>
        <v>30.483004833048032</v>
      </c>
      <c r="P54" s="6">
        <f t="shared" si="7"/>
        <v>206.45</v>
      </c>
      <c r="Q54" s="2"/>
      <c r="R54" s="2"/>
    </row>
    <row r="55" spans="3:18" ht="78.75" x14ac:dyDescent="0.25">
      <c r="C55" s="23">
        <v>39</v>
      </c>
      <c r="D55" s="61"/>
      <c r="E55" s="23">
        <v>39</v>
      </c>
      <c r="F55" s="27" t="s">
        <v>63</v>
      </c>
      <c r="G55" s="23" t="s">
        <v>12</v>
      </c>
      <c r="H55" s="23">
        <v>1</v>
      </c>
      <c r="I55" s="21">
        <v>180.75</v>
      </c>
      <c r="J55" s="21">
        <v>302.02</v>
      </c>
      <c r="K55" s="21">
        <v>248.01999999999998</v>
      </c>
      <c r="L55" s="5"/>
      <c r="M55" s="6">
        <f t="shared" si="4"/>
        <v>243.59</v>
      </c>
      <c r="N55" s="7">
        <f t="shared" si="5"/>
        <v>60.755885585952342</v>
      </c>
      <c r="O55" s="7">
        <f t="shared" si="6"/>
        <v>24.941863617534523</v>
      </c>
      <c r="P55" s="6">
        <f t="shared" si="7"/>
        <v>243.59</v>
      </c>
      <c r="Q55" s="2"/>
      <c r="R55" s="2"/>
    </row>
    <row r="56" spans="3:18" ht="78.75" x14ac:dyDescent="0.25">
      <c r="C56" s="23">
        <v>40</v>
      </c>
      <c r="D56" s="61"/>
      <c r="E56" s="23">
        <v>40</v>
      </c>
      <c r="F56" s="27" t="s">
        <v>64</v>
      </c>
      <c r="G56" s="23" t="s">
        <v>12</v>
      </c>
      <c r="H56" s="23">
        <v>1</v>
      </c>
      <c r="I56" s="21">
        <v>180.75</v>
      </c>
      <c r="J56" s="21">
        <v>200.63</v>
      </c>
      <c r="K56" s="21">
        <v>146.63</v>
      </c>
      <c r="L56" s="5"/>
      <c r="M56" s="6">
        <f t="shared" si="4"/>
        <v>176</v>
      </c>
      <c r="N56" s="7">
        <f t="shared" si="5"/>
        <v>27.311135702004936</v>
      </c>
      <c r="O56" s="7">
        <f t="shared" si="6"/>
        <v>15.517690739775533</v>
      </c>
      <c r="P56" s="6">
        <f t="shared" si="7"/>
        <v>176</v>
      </c>
      <c r="Q56" s="2"/>
      <c r="R56" s="2"/>
    </row>
    <row r="57" spans="3:18" ht="78.75" x14ac:dyDescent="0.25">
      <c r="C57" s="23">
        <v>41</v>
      </c>
      <c r="D57" s="61"/>
      <c r="E57" s="23">
        <v>41</v>
      </c>
      <c r="F57" s="27" t="s">
        <v>65</v>
      </c>
      <c r="G57" s="23" t="s">
        <v>12</v>
      </c>
      <c r="H57" s="23">
        <v>1</v>
      </c>
      <c r="I57" s="21">
        <v>818.21</v>
      </c>
      <c r="J57" s="21">
        <v>908.21</v>
      </c>
      <c r="K57" s="21">
        <v>854.21</v>
      </c>
      <c r="L57" s="5"/>
      <c r="M57" s="6">
        <f t="shared" si="4"/>
        <v>860.21</v>
      </c>
      <c r="N57" s="7">
        <f t="shared" si="5"/>
        <v>45.299006611624499</v>
      </c>
      <c r="O57" s="7">
        <f t="shared" si="6"/>
        <v>5.26604045658903</v>
      </c>
      <c r="P57" s="6">
        <f t="shared" si="7"/>
        <v>860.21</v>
      </c>
      <c r="Q57" s="2"/>
      <c r="R57" s="2"/>
    </row>
    <row r="58" spans="3:18" ht="110.25" x14ac:dyDescent="0.25">
      <c r="C58" s="23">
        <v>42</v>
      </c>
      <c r="D58" s="61"/>
      <c r="E58" s="23">
        <v>42</v>
      </c>
      <c r="F58" s="27" t="s">
        <v>66</v>
      </c>
      <c r="G58" s="23" t="s">
        <v>12</v>
      </c>
      <c r="H58" s="23">
        <v>1</v>
      </c>
      <c r="I58" s="21">
        <v>539.29999999999995</v>
      </c>
      <c r="J58" s="21">
        <v>598.62</v>
      </c>
      <c r="K58" s="21">
        <v>544.62</v>
      </c>
      <c r="L58" s="5"/>
      <c r="M58" s="6">
        <f t="shared" si="4"/>
        <v>560.84</v>
      </c>
      <c r="N58" s="7">
        <f t="shared" si="5"/>
        <v>32.820635785026077</v>
      </c>
      <c r="O58" s="7">
        <f t="shared" si="6"/>
        <v>5.8520497441384487</v>
      </c>
      <c r="P58" s="6">
        <f t="shared" si="7"/>
        <v>560.84</v>
      </c>
      <c r="Q58" s="2"/>
      <c r="R58" s="2"/>
    </row>
    <row r="59" spans="3:18" ht="94.5" x14ac:dyDescent="0.25">
      <c r="C59" s="23">
        <v>43</v>
      </c>
      <c r="D59" s="61"/>
      <c r="E59" s="23">
        <v>43</v>
      </c>
      <c r="F59" s="27" t="s">
        <v>67</v>
      </c>
      <c r="G59" s="23" t="s">
        <v>12</v>
      </c>
      <c r="H59" s="23">
        <v>1</v>
      </c>
      <c r="I59" s="21">
        <v>437.29</v>
      </c>
      <c r="J59" s="21">
        <v>485.39</v>
      </c>
      <c r="K59" s="21">
        <v>431.39</v>
      </c>
      <c r="L59" s="5"/>
      <c r="M59" s="6">
        <f t="shared" si="4"/>
        <v>451.35</v>
      </c>
      <c r="N59" s="7">
        <f t="shared" si="5"/>
        <v>29.620994806611964</v>
      </c>
      <c r="O59" s="7">
        <f t="shared" si="6"/>
        <v>6.5627550252823674</v>
      </c>
      <c r="P59" s="6">
        <f t="shared" si="7"/>
        <v>451.35</v>
      </c>
      <c r="Q59" s="2"/>
      <c r="R59" s="2"/>
    </row>
    <row r="60" spans="3:18" ht="110.25" x14ac:dyDescent="0.25">
      <c r="C60" s="23">
        <v>44</v>
      </c>
      <c r="D60" s="61"/>
      <c r="E60" s="23">
        <v>44</v>
      </c>
      <c r="F60" s="27" t="s">
        <v>68</v>
      </c>
      <c r="G60" s="23" t="s">
        <v>12</v>
      </c>
      <c r="H60" s="23">
        <v>1</v>
      </c>
      <c r="I60" s="21">
        <v>294.39999999999998</v>
      </c>
      <c r="J60" s="21">
        <v>326.77999999999997</v>
      </c>
      <c r="K60" s="21">
        <v>272.77999999999997</v>
      </c>
      <c r="L60" s="5"/>
      <c r="M60" s="6">
        <f t="shared" si="4"/>
        <v>297.98</v>
      </c>
      <c r="N60" s="7">
        <f t="shared" si="5"/>
        <v>27.178081855299013</v>
      </c>
      <c r="O60" s="7">
        <f t="shared" si="6"/>
        <v>9.120773828880802</v>
      </c>
      <c r="P60" s="6">
        <f t="shared" si="7"/>
        <v>297.98</v>
      </c>
      <c r="Q60" s="2"/>
      <c r="R60" s="2"/>
    </row>
    <row r="61" spans="3:18" ht="110.25" x14ac:dyDescent="0.25">
      <c r="C61" s="23">
        <v>45</v>
      </c>
      <c r="D61" s="61"/>
      <c r="E61" s="23">
        <v>45</v>
      </c>
      <c r="F61" s="27" t="s">
        <v>69</v>
      </c>
      <c r="G61" s="23" t="s">
        <v>12</v>
      </c>
      <c r="H61" s="23">
        <v>1</v>
      </c>
      <c r="I61" s="21">
        <v>453.1</v>
      </c>
      <c r="J61" s="21">
        <v>502.94</v>
      </c>
      <c r="K61" s="21">
        <v>448.94</v>
      </c>
      <c r="L61" s="5"/>
      <c r="M61" s="6">
        <f t="shared" si="4"/>
        <v>468.32</v>
      </c>
      <c r="N61" s="7">
        <f t="shared" si="5"/>
        <v>30.048103656193227</v>
      </c>
      <c r="O61" s="7">
        <f t="shared" si="6"/>
        <v>6.4161478596244503</v>
      </c>
      <c r="P61" s="6">
        <f t="shared" si="7"/>
        <v>468.32</v>
      </c>
      <c r="Q61" s="2"/>
      <c r="R61" s="2"/>
    </row>
    <row r="62" spans="3:18" ht="110.25" x14ac:dyDescent="0.25">
      <c r="C62" s="23">
        <v>46</v>
      </c>
      <c r="D62" s="61"/>
      <c r="E62" s="23">
        <v>46</v>
      </c>
      <c r="F62" s="27" t="s">
        <v>70</v>
      </c>
      <c r="G62" s="23" t="s">
        <v>12</v>
      </c>
      <c r="H62" s="23">
        <v>1</v>
      </c>
      <c r="I62" s="21">
        <v>983</v>
      </c>
      <c r="J62" s="21">
        <v>1091.1300000000001</v>
      </c>
      <c r="K62" s="21">
        <v>1037.1300000000001</v>
      </c>
      <c r="L62" s="5"/>
      <c r="M62" s="6">
        <f t="shared" si="4"/>
        <v>1037.08</v>
      </c>
      <c r="N62" s="7">
        <f t="shared" si="5"/>
        <v>54.065013024444369</v>
      </c>
      <c r="O62" s="7">
        <f t="shared" si="6"/>
        <v>5.2131959949516302</v>
      </c>
      <c r="P62" s="6">
        <f t="shared" si="7"/>
        <v>1037.08</v>
      </c>
      <c r="Q62" s="2"/>
      <c r="R62" s="2"/>
    </row>
    <row r="63" spans="3:18" ht="110.25" x14ac:dyDescent="0.25">
      <c r="C63" s="23">
        <v>47</v>
      </c>
      <c r="D63" s="61"/>
      <c r="E63" s="23">
        <v>47</v>
      </c>
      <c r="F63" s="27" t="s">
        <v>71</v>
      </c>
      <c r="G63" s="23" t="s">
        <v>12</v>
      </c>
      <c r="H63" s="23">
        <v>1</v>
      </c>
      <c r="I63" s="21">
        <v>818.21</v>
      </c>
      <c r="J63" s="21">
        <v>908.21</v>
      </c>
      <c r="K63" s="21">
        <v>854.21</v>
      </c>
      <c r="L63" s="5"/>
      <c r="M63" s="6">
        <f t="shared" si="4"/>
        <v>860.21</v>
      </c>
      <c r="N63" s="7">
        <f t="shared" si="5"/>
        <v>45.299006611624499</v>
      </c>
      <c r="O63" s="7">
        <f t="shared" si="6"/>
        <v>5.26604045658903</v>
      </c>
      <c r="P63" s="6">
        <f t="shared" si="7"/>
        <v>860.21</v>
      </c>
      <c r="Q63" s="2"/>
      <c r="R63" s="2"/>
    </row>
    <row r="64" spans="3:18" ht="94.5" x14ac:dyDescent="0.25">
      <c r="C64" s="23">
        <v>48</v>
      </c>
      <c r="D64" s="61"/>
      <c r="E64" s="23">
        <v>48</v>
      </c>
      <c r="F64" s="27" t="s">
        <v>72</v>
      </c>
      <c r="G64" s="23" t="s">
        <v>12</v>
      </c>
      <c r="H64" s="23">
        <v>1</v>
      </c>
      <c r="I64" s="21">
        <v>1917.7</v>
      </c>
      <c r="J64" s="21">
        <v>2183.17</v>
      </c>
      <c r="K64" s="21">
        <v>2129.17</v>
      </c>
      <c r="L64" s="5"/>
      <c r="M64" s="6">
        <f t="shared" si="4"/>
        <v>2076.6799999999998</v>
      </c>
      <c r="N64" s="7">
        <f t="shared" si="5"/>
        <v>140.30317280803027</v>
      </c>
      <c r="O64" s="7">
        <f t="shared" si="6"/>
        <v>6.7561286672973342</v>
      </c>
      <c r="P64" s="6">
        <f t="shared" si="7"/>
        <v>2076.6799999999998</v>
      </c>
      <c r="Q64" s="2"/>
      <c r="R64" s="2"/>
    </row>
    <row r="65" spans="3:18" ht="63" x14ac:dyDescent="0.25">
      <c r="C65" s="23">
        <v>49</v>
      </c>
      <c r="D65" s="61"/>
      <c r="E65" s="23">
        <v>49</v>
      </c>
      <c r="F65" s="27" t="s">
        <v>73</v>
      </c>
      <c r="G65" s="23" t="s">
        <v>12</v>
      </c>
      <c r="H65" s="23">
        <v>1</v>
      </c>
      <c r="I65" s="21">
        <v>1966.82</v>
      </c>
      <c r="J65" s="21">
        <v>2183.17</v>
      </c>
      <c r="K65" s="21">
        <v>2129.17</v>
      </c>
      <c r="L65" s="5"/>
      <c r="M65" s="6">
        <f t="shared" si="4"/>
        <v>2093.0500000000002</v>
      </c>
      <c r="N65" s="7">
        <f t="shared" si="5"/>
        <v>112.60613141980036</v>
      </c>
      <c r="O65" s="7">
        <f t="shared" si="6"/>
        <v>5.3800019789207312</v>
      </c>
      <c r="P65" s="6">
        <f t="shared" si="7"/>
        <v>2093.0500000000002</v>
      </c>
      <c r="Q65" s="2"/>
      <c r="R65" s="2"/>
    </row>
    <row r="66" spans="3:18" ht="63" x14ac:dyDescent="0.25">
      <c r="C66" s="23">
        <v>50</v>
      </c>
      <c r="D66" s="61"/>
      <c r="E66" s="23">
        <v>50</v>
      </c>
      <c r="F66" s="27" t="s">
        <v>74</v>
      </c>
      <c r="G66" s="23" t="s">
        <v>12</v>
      </c>
      <c r="H66" s="23">
        <v>1</v>
      </c>
      <c r="I66" s="21">
        <v>1966.82</v>
      </c>
      <c r="J66" s="21">
        <v>2183.17</v>
      </c>
      <c r="K66" s="21">
        <v>2129.17</v>
      </c>
      <c r="L66" s="5"/>
      <c r="M66" s="6">
        <f t="shared" si="4"/>
        <v>2093.0500000000002</v>
      </c>
      <c r="N66" s="7">
        <f t="shared" si="5"/>
        <v>112.60613141980036</v>
      </c>
      <c r="O66" s="7">
        <f t="shared" si="6"/>
        <v>5.3800019789207312</v>
      </c>
      <c r="P66" s="6">
        <f t="shared" si="7"/>
        <v>2093.0500000000002</v>
      </c>
      <c r="Q66" s="2"/>
      <c r="R66" s="2"/>
    </row>
    <row r="67" spans="3:18" ht="63" x14ac:dyDescent="0.25">
      <c r="C67" s="23">
        <v>51</v>
      </c>
      <c r="D67" s="61"/>
      <c r="E67" s="23">
        <v>51</v>
      </c>
      <c r="F67" s="27" t="s">
        <v>75</v>
      </c>
      <c r="G67" s="23" t="s">
        <v>12</v>
      </c>
      <c r="H67" s="23">
        <v>1</v>
      </c>
      <c r="I67" s="22">
        <v>1970.71</v>
      </c>
      <c r="J67" s="22">
        <v>2187.4899999999998</v>
      </c>
      <c r="K67" s="22">
        <v>2133.4899999999998</v>
      </c>
      <c r="L67" s="5"/>
      <c r="M67" s="6">
        <f t="shared" si="4"/>
        <v>2097.23</v>
      </c>
      <c r="N67" s="7">
        <f t="shared" si="5"/>
        <v>112.84716567109679</v>
      </c>
      <c r="O67" s="7">
        <f t="shared" si="6"/>
        <v>5.3807720503281375</v>
      </c>
      <c r="P67" s="6">
        <f t="shared" si="7"/>
        <v>2097.23</v>
      </c>
      <c r="Q67" s="2"/>
      <c r="R67" s="2"/>
    </row>
    <row r="68" spans="3:18" ht="63" x14ac:dyDescent="0.25">
      <c r="C68" s="23">
        <v>52</v>
      </c>
      <c r="D68" s="61"/>
      <c r="E68" s="23">
        <v>52</v>
      </c>
      <c r="F68" s="27" t="s">
        <v>76</v>
      </c>
      <c r="G68" s="23" t="s">
        <v>12</v>
      </c>
      <c r="H68" s="23">
        <v>1</v>
      </c>
      <c r="I68" s="22">
        <v>1970.71</v>
      </c>
      <c r="J68" s="22">
        <v>2187.4899999999998</v>
      </c>
      <c r="K68" s="22">
        <v>2133.4899999999998</v>
      </c>
      <c r="L68" s="5"/>
      <c r="M68" s="6">
        <f t="shared" si="4"/>
        <v>2097.23</v>
      </c>
      <c r="N68" s="7">
        <f t="shared" si="5"/>
        <v>112.84716567109679</v>
      </c>
      <c r="O68" s="7">
        <f t="shared" si="6"/>
        <v>5.3807720503281375</v>
      </c>
      <c r="P68" s="6">
        <f t="shared" si="7"/>
        <v>2097.23</v>
      </c>
      <c r="Q68" s="2"/>
      <c r="R68" s="2"/>
    </row>
    <row r="69" spans="3:18" ht="63" x14ac:dyDescent="0.25">
      <c r="C69" s="23">
        <v>53</v>
      </c>
      <c r="D69" s="61"/>
      <c r="E69" s="23">
        <v>53</v>
      </c>
      <c r="F69" s="27" t="s">
        <v>77</v>
      </c>
      <c r="G69" s="23" t="s">
        <v>12</v>
      </c>
      <c r="H69" s="23">
        <v>1</v>
      </c>
      <c r="I69" s="22">
        <v>4596.38</v>
      </c>
      <c r="J69" s="22">
        <v>5101.9799999999996</v>
      </c>
      <c r="K69" s="22">
        <v>5047.9799999999996</v>
      </c>
      <c r="L69" s="5"/>
      <c r="M69" s="6">
        <f t="shared" si="4"/>
        <v>4915.4399999999996</v>
      </c>
      <c r="N69" s="7">
        <f t="shared" si="5"/>
        <v>277.63582861967427</v>
      </c>
      <c r="O69" s="7">
        <f t="shared" si="6"/>
        <v>5.6482396005174369</v>
      </c>
      <c r="P69" s="6">
        <f t="shared" si="7"/>
        <v>4915.4399999999996</v>
      </c>
      <c r="Q69" s="2"/>
      <c r="R69" s="2"/>
    </row>
    <row r="70" spans="3:18" ht="47.25" x14ac:dyDescent="0.25">
      <c r="C70" s="23">
        <v>54</v>
      </c>
      <c r="D70" s="61"/>
      <c r="E70" s="23">
        <v>54</v>
      </c>
      <c r="F70" s="27" t="s">
        <v>78</v>
      </c>
      <c r="G70" s="23" t="s">
        <v>12</v>
      </c>
      <c r="H70" s="23">
        <v>1</v>
      </c>
      <c r="I70" s="22">
        <v>2186.44</v>
      </c>
      <c r="J70" s="22">
        <v>2426.9499999999998</v>
      </c>
      <c r="K70" s="22">
        <v>2372.9499999999998</v>
      </c>
      <c r="L70" s="5"/>
      <c r="M70" s="6">
        <f t="shared" si="4"/>
        <v>2328.7800000000002</v>
      </c>
      <c r="N70" s="7">
        <f t="shared" si="5"/>
        <v>126.19234010034035</v>
      </c>
      <c r="O70" s="7">
        <f t="shared" si="6"/>
        <v>5.4188175826115108</v>
      </c>
      <c r="P70" s="6">
        <f t="shared" si="7"/>
        <v>2328.7800000000002</v>
      </c>
      <c r="Q70" s="2"/>
      <c r="R70" s="2"/>
    </row>
    <row r="71" spans="3:18" ht="47.25" x14ac:dyDescent="0.25">
      <c r="C71" s="23">
        <v>55</v>
      </c>
      <c r="D71" s="61"/>
      <c r="E71" s="23">
        <v>55</v>
      </c>
      <c r="F71" s="27" t="s">
        <v>79</v>
      </c>
      <c r="G71" s="23" t="s">
        <v>12</v>
      </c>
      <c r="H71" s="23">
        <v>1</v>
      </c>
      <c r="I71" s="13">
        <v>1943.5</v>
      </c>
      <c r="J71" s="13">
        <v>2157.29</v>
      </c>
      <c r="K71" s="13">
        <v>2103.29</v>
      </c>
      <c r="L71" s="5"/>
      <c r="M71" s="6">
        <f t="shared" si="4"/>
        <v>2068.02</v>
      </c>
      <c r="N71" s="7">
        <f t="shared" si="5"/>
        <v>111.17179513407764</v>
      </c>
      <c r="O71" s="7">
        <f t="shared" si="6"/>
        <v>5.375760153870738</v>
      </c>
      <c r="P71" s="6">
        <f t="shared" si="7"/>
        <v>2068.02</v>
      </c>
      <c r="Q71" s="2"/>
      <c r="R71" s="2"/>
    </row>
    <row r="72" spans="3:18" ht="31.5" x14ac:dyDescent="0.25">
      <c r="C72" s="23">
        <v>56</v>
      </c>
      <c r="D72" s="61"/>
      <c r="E72" s="23">
        <v>56</v>
      </c>
      <c r="F72" s="27" t="s">
        <v>80</v>
      </c>
      <c r="G72" s="23" t="s">
        <v>12</v>
      </c>
      <c r="H72" s="23">
        <v>1</v>
      </c>
      <c r="I72" s="13">
        <v>11416.12</v>
      </c>
      <c r="J72" s="13">
        <v>12671.89</v>
      </c>
      <c r="K72" s="13">
        <v>12617.89</v>
      </c>
      <c r="L72" s="5"/>
      <c r="M72" s="6">
        <f t="shared" si="4"/>
        <v>12235.3</v>
      </c>
      <c r="N72" s="7">
        <f t="shared" si="5"/>
        <v>709.94429661769868</v>
      </c>
      <c r="O72" s="7">
        <f t="shared" si="6"/>
        <v>5.8024265577280385</v>
      </c>
      <c r="P72" s="6">
        <f t="shared" si="7"/>
        <v>12235.3</v>
      </c>
      <c r="Q72" s="2"/>
      <c r="R72" s="2"/>
    </row>
    <row r="73" spans="3:18" ht="31.5" x14ac:dyDescent="0.25">
      <c r="C73" s="23">
        <v>57</v>
      </c>
      <c r="D73" s="61"/>
      <c r="E73" s="23">
        <v>57</v>
      </c>
      <c r="F73" s="27" t="s">
        <v>81</v>
      </c>
      <c r="G73" s="23" t="s">
        <v>12</v>
      </c>
      <c r="H73" s="23">
        <v>1</v>
      </c>
      <c r="I73" s="13">
        <v>3012.43</v>
      </c>
      <c r="J73" s="13">
        <v>3343.8</v>
      </c>
      <c r="K73" s="13">
        <v>3289.8</v>
      </c>
      <c r="L73" s="5"/>
      <c r="M73" s="6">
        <f t="shared" si="4"/>
        <v>3215.34</v>
      </c>
      <c r="N73" s="7">
        <f t="shared" si="5"/>
        <v>177.79022929658819</v>
      </c>
      <c r="O73" s="7">
        <f t="shared" si="6"/>
        <v>5.5294379224775048</v>
      </c>
      <c r="P73" s="6">
        <f t="shared" si="7"/>
        <v>3215.34</v>
      </c>
      <c r="Q73" s="2"/>
      <c r="R73" s="2"/>
    </row>
    <row r="74" spans="3:18" ht="31.5" x14ac:dyDescent="0.25">
      <c r="C74" s="23">
        <v>58</v>
      </c>
      <c r="D74" s="61"/>
      <c r="E74" s="23">
        <v>58</v>
      </c>
      <c r="F74" s="27" t="s">
        <v>82</v>
      </c>
      <c r="G74" s="23" t="s">
        <v>12</v>
      </c>
      <c r="H74" s="23">
        <v>1</v>
      </c>
      <c r="I74" s="13">
        <v>909.36</v>
      </c>
      <c r="J74" s="13">
        <v>1009.61</v>
      </c>
      <c r="K74" s="13">
        <v>955.61</v>
      </c>
      <c r="L74" s="5"/>
      <c r="M74" s="6">
        <f t="shared" si="4"/>
        <v>958.19</v>
      </c>
      <c r="N74" s="7">
        <f t="shared" si="5"/>
        <v>50.174902424751494</v>
      </c>
      <c r="O74" s="7">
        <f t="shared" si="6"/>
        <v>5.2364251792182648</v>
      </c>
      <c r="P74" s="6">
        <f t="shared" si="7"/>
        <v>958.19</v>
      </c>
      <c r="Q74" s="2"/>
      <c r="R74" s="2"/>
    </row>
    <row r="75" spans="3:18" ht="63" x14ac:dyDescent="0.25">
      <c r="C75" s="23">
        <v>59</v>
      </c>
      <c r="D75" s="61"/>
      <c r="E75" s="23">
        <v>59</v>
      </c>
      <c r="F75" s="29" t="s">
        <v>83</v>
      </c>
      <c r="G75" s="23" t="s">
        <v>12</v>
      </c>
      <c r="H75" s="23">
        <v>1</v>
      </c>
      <c r="I75" s="13">
        <v>3012.43</v>
      </c>
      <c r="J75" s="13">
        <v>2343.8000000000002</v>
      </c>
      <c r="K75" s="13">
        <v>2289.8000000000002</v>
      </c>
      <c r="L75" s="5"/>
      <c r="M75" s="6">
        <f t="shared" si="4"/>
        <v>2548.67</v>
      </c>
      <c r="N75" s="7">
        <f t="shared" si="5"/>
        <v>402.52871404824413</v>
      </c>
      <c r="O75" s="7">
        <f t="shared" si="6"/>
        <v>15.793677253165145</v>
      </c>
      <c r="P75" s="6">
        <f t="shared" si="7"/>
        <v>2548.67</v>
      </c>
      <c r="Q75" s="2"/>
      <c r="R75" s="2"/>
    </row>
    <row r="76" spans="3:18" ht="63" x14ac:dyDescent="0.25">
      <c r="C76" s="23">
        <v>60</v>
      </c>
      <c r="D76" s="61"/>
      <c r="E76" s="23">
        <v>60</v>
      </c>
      <c r="F76" s="29" t="s">
        <v>84</v>
      </c>
      <c r="G76" s="23" t="s">
        <v>12</v>
      </c>
      <c r="H76" s="23">
        <v>1</v>
      </c>
      <c r="I76" s="21">
        <v>1966.82</v>
      </c>
      <c r="J76" s="21">
        <v>2183.17</v>
      </c>
      <c r="K76" s="21">
        <v>2129.17</v>
      </c>
      <c r="L76" s="5"/>
      <c r="M76" s="6">
        <f t="shared" si="4"/>
        <v>2093.0500000000002</v>
      </c>
      <c r="N76" s="7">
        <f t="shared" si="5"/>
        <v>112.60613141980036</v>
      </c>
      <c r="O76" s="7">
        <f t="shared" si="6"/>
        <v>5.3800019789207312</v>
      </c>
      <c r="P76" s="6">
        <f t="shared" si="7"/>
        <v>2093.0500000000002</v>
      </c>
      <c r="Q76" s="2"/>
      <c r="R76" s="2"/>
    </row>
    <row r="77" spans="3:18" ht="47.25" x14ac:dyDescent="0.25">
      <c r="C77" s="23">
        <v>61</v>
      </c>
      <c r="D77" s="61"/>
      <c r="E77" s="23">
        <v>61</v>
      </c>
      <c r="F77" s="29" t="s">
        <v>85</v>
      </c>
      <c r="G77" s="23" t="s">
        <v>12</v>
      </c>
      <c r="H77" s="23">
        <v>1</v>
      </c>
      <c r="I77" s="21">
        <v>2186.44</v>
      </c>
      <c r="J77" s="21">
        <v>2426.25</v>
      </c>
      <c r="K77" s="21">
        <v>2372.25</v>
      </c>
      <c r="L77" s="5"/>
      <c r="M77" s="6">
        <f t="shared" si="4"/>
        <v>2328.31</v>
      </c>
      <c r="N77" s="7">
        <f t="shared" si="5"/>
        <v>125.79758357509624</v>
      </c>
      <c r="O77" s="7">
        <f t="shared" si="6"/>
        <v>5.4029568045104064</v>
      </c>
      <c r="P77" s="6">
        <f t="shared" si="7"/>
        <v>2328.31</v>
      </c>
      <c r="Q77" s="2"/>
      <c r="R77" s="2"/>
    </row>
    <row r="78" spans="3:18" ht="78.75" x14ac:dyDescent="0.25">
      <c r="C78" s="23">
        <v>62</v>
      </c>
      <c r="D78" s="61"/>
      <c r="E78" s="23">
        <v>62</v>
      </c>
      <c r="F78" s="29" t="s">
        <v>86</v>
      </c>
      <c r="G78" s="23" t="s">
        <v>12</v>
      </c>
      <c r="H78" s="23">
        <v>1</v>
      </c>
      <c r="I78" s="22">
        <v>602.49</v>
      </c>
      <c r="J78" s="22">
        <v>668.76</v>
      </c>
      <c r="K78" s="22">
        <v>614.76</v>
      </c>
      <c r="L78" s="5"/>
      <c r="M78" s="6">
        <f t="shared" si="4"/>
        <v>628.66999999999996</v>
      </c>
      <c r="N78" s="7">
        <f t="shared" si="5"/>
        <v>35.256833380211553</v>
      </c>
      <c r="O78" s="7">
        <f t="shared" si="6"/>
        <v>5.6081622123230872</v>
      </c>
      <c r="P78" s="6">
        <f t="shared" si="7"/>
        <v>628.66999999999996</v>
      </c>
      <c r="Q78" s="2"/>
      <c r="R78" s="2"/>
    </row>
    <row r="79" spans="3:18" ht="63" x14ac:dyDescent="0.25">
      <c r="C79" s="23">
        <v>63</v>
      </c>
      <c r="D79" s="61"/>
      <c r="E79" s="23">
        <v>63</v>
      </c>
      <c r="F79" s="29" t="s">
        <v>87</v>
      </c>
      <c r="G79" s="23" t="s">
        <v>12</v>
      </c>
      <c r="H79" s="23">
        <v>1</v>
      </c>
      <c r="I79" s="22">
        <v>1535.37</v>
      </c>
      <c r="J79" s="22">
        <v>1704.37</v>
      </c>
      <c r="K79" s="22">
        <v>1650.37</v>
      </c>
      <c r="L79" s="5"/>
      <c r="M79" s="6">
        <f t="shared" si="4"/>
        <v>1630.03</v>
      </c>
      <c r="N79" s="7">
        <f t="shared" si="5"/>
        <v>86.315313434716401</v>
      </c>
      <c r="O79" s="7">
        <f t="shared" si="6"/>
        <v>5.2953205422425604</v>
      </c>
      <c r="P79" s="6">
        <f t="shared" si="7"/>
        <v>1630.03</v>
      </c>
      <c r="Q79" s="2"/>
      <c r="R79" s="2"/>
    </row>
    <row r="80" spans="3:18" ht="63" x14ac:dyDescent="0.25">
      <c r="C80" s="23">
        <v>64</v>
      </c>
      <c r="D80" s="61"/>
      <c r="E80" s="23">
        <v>64</v>
      </c>
      <c r="F80" s="30" t="s">
        <v>88</v>
      </c>
      <c r="G80" s="23" t="s">
        <v>12</v>
      </c>
      <c r="H80" s="23">
        <v>1</v>
      </c>
      <c r="I80" s="22">
        <v>1142.78</v>
      </c>
      <c r="J80" s="22">
        <v>1268.49</v>
      </c>
      <c r="K80" s="22">
        <v>1214.49</v>
      </c>
      <c r="L80" s="5"/>
      <c r="M80" s="6">
        <f t="shared" si="4"/>
        <v>1208.58</v>
      </c>
      <c r="N80" s="7">
        <f t="shared" si="5"/>
        <v>63.062572365336763</v>
      </c>
      <c r="O80" s="7">
        <f t="shared" si="6"/>
        <v>5.2179063334935849</v>
      </c>
      <c r="P80" s="6">
        <f t="shared" si="7"/>
        <v>1208.58</v>
      </c>
      <c r="Q80" s="2"/>
      <c r="R80" s="2"/>
    </row>
    <row r="81" spans="3:18" ht="63" x14ac:dyDescent="0.25">
      <c r="C81" s="23">
        <v>65</v>
      </c>
      <c r="D81" s="61"/>
      <c r="E81" s="23">
        <v>65</v>
      </c>
      <c r="F81" s="29" t="s">
        <v>89</v>
      </c>
      <c r="G81" s="23" t="s">
        <v>12</v>
      </c>
      <c r="H81" s="23">
        <v>1</v>
      </c>
      <c r="I81" s="22">
        <v>894.01</v>
      </c>
      <c r="J81" s="22">
        <v>992.35</v>
      </c>
      <c r="K81" s="22">
        <v>938.35</v>
      </c>
      <c r="L81" s="5"/>
      <c r="M81" s="6">
        <f t="shared" ref="M81:M112" si="8">ROUNDDOWN(AVERAGE(I81:K81),2)</f>
        <v>941.57</v>
      </c>
      <c r="N81" s="7">
        <f t="shared" ref="N81:N112" si="9">STDEV(I81:K81)</f>
        <v>49.249012172834512</v>
      </c>
      <c r="O81" s="7">
        <f t="shared" ref="O81:O112" si="10">N81/M81*100</f>
        <v>5.2305205319662385</v>
      </c>
      <c r="P81" s="6">
        <f t="shared" ref="P81:P112" si="11">M81*H81</f>
        <v>941.57</v>
      </c>
      <c r="Q81" s="2"/>
      <c r="R81" s="2"/>
    </row>
    <row r="82" spans="3:18" ht="63" x14ac:dyDescent="0.25">
      <c r="C82" s="23">
        <v>66</v>
      </c>
      <c r="D82" s="61"/>
      <c r="E82" s="23">
        <v>66</v>
      </c>
      <c r="F82" s="29" t="s">
        <v>90</v>
      </c>
      <c r="G82" s="23" t="s">
        <v>12</v>
      </c>
      <c r="H82" s="23">
        <v>1</v>
      </c>
      <c r="I82" s="22">
        <v>777.4</v>
      </c>
      <c r="J82" s="22">
        <v>862.91</v>
      </c>
      <c r="K82" s="22">
        <v>808.91</v>
      </c>
      <c r="L82" s="5"/>
      <c r="M82" s="6">
        <f t="shared" si="8"/>
        <v>816.4</v>
      </c>
      <c r="N82" s="7">
        <f t="shared" si="9"/>
        <v>43.245115716498354</v>
      </c>
      <c r="O82" s="7">
        <f t="shared" si="10"/>
        <v>5.2970499407763789</v>
      </c>
      <c r="P82" s="6">
        <f t="shared" si="11"/>
        <v>816.4</v>
      </c>
      <c r="Q82" s="2"/>
      <c r="R82" s="2"/>
    </row>
    <row r="83" spans="3:18" ht="63" x14ac:dyDescent="0.25">
      <c r="C83" s="23">
        <v>67</v>
      </c>
      <c r="D83" s="61"/>
      <c r="E83" s="23">
        <v>67</v>
      </c>
      <c r="F83" s="29" t="s">
        <v>91</v>
      </c>
      <c r="G83" s="23" t="s">
        <v>12</v>
      </c>
      <c r="H83" s="23">
        <v>1</v>
      </c>
      <c r="I83" s="22">
        <v>488.7</v>
      </c>
      <c r="J83" s="22">
        <v>542.46</v>
      </c>
      <c r="K83" s="22">
        <v>488.46000000000004</v>
      </c>
      <c r="L83" s="5"/>
      <c r="M83" s="6">
        <f t="shared" si="8"/>
        <v>506.54</v>
      </c>
      <c r="N83" s="7">
        <f t="shared" si="9"/>
        <v>31.107863957526895</v>
      </c>
      <c r="O83" s="7">
        <f t="shared" si="10"/>
        <v>6.1412453029428864</v>
      </c>
      <c r="P83" s="6">
        <f t="shared" si="11"/>
        <v>506.54</v>
      </c>
      <c r="Q83" s="2"/>
      <c r="R83" s="2"/>
    </row>
    <row r="84" spans="3:18" ht="157.5" x14ac:dyDescent="0.25">
      <c r="C84" s="23">
        <v>68</v>
      </c>
      <c r="D84" s="61"/>
      <c r="E84" s="23">
        <v>68</v>
      </c>
      <c r="F84" s="29" t="s">
        <v>92</v>
      </c>
      <c r="G84" s="23" t="s">
        <v>12</v>
      </c>
      <c r="H84" s="23">
        <v>1</v>
      </c>
      <c r="I84" s="22">
        <v>72439</v>
      </c>
      <c r="J84" s="22">
        <v>80407.289999999994</v>
      </c>
      <c r="K84" s="22">
        <v>80353.289999999994</v>
      </c>
      <c r="L84" s="5"/>
      <c r="M84" s="6">
        <f t="shared" si="8"/>
        <v>77733.19</v>
      </c>
      <c r="N84" s="7">
        <f t="shared" si="9"/>
        <v>4584.985418519158</v>
      </c>
      <c r="O84" s="7">
        <f t="shared" si="10"/>
        <v>5.8983626151443902</v>
      </c>
      <c r="P84" s="6">
        <f t="shared" si="11"/>
        <v>77733.19</v>
      </c>
      <c r="Q84" s="2"/>
      <c r="R84" s="2"/>
    </row>
    <row r="85" spans="3:18" ht="78.75" x14ac:dyDescent="0.25">
      <c r="C85" s="23">
        <v>69</v>
      </c>
      <c r="D85" s="61"/>
      <c r="E85" s="23">
        <v>69</v>
      </c>
      <c r="F85" s="27" t="s">
        <v>93</v>
      </c>
      <c r="G85" s="23" t="s">
        <v>12</v>
      </c>
      <c r="H85" s="23">
        <v>1</v>
      </c>
      <c r="I85" s="22">
        <v>27148</v>
      </c>
      <c r="J85" s="22">
        <v>30134.28</v>
      </c>
      <c r="K85" s="22">
        <v>30080.28</v>
      </c>
      <c r="L85" s="5"/>
      <c r="M85" s="6">
        <f t="shared" si="8"/>
        <v>29120.85</v>
      </c>
      <c r="N85" s="7">
        <f t="shared" si="9"/>
        <v>1708.7544311963995</v>
      </c>
      <c r="O85" s="7">
        <f t="shared" si="10"/>
        <v>5.8678041032332491</v>
      </c>
      <c r="P85" s="6">
        <f t="shared" si="11"/>
        <v>29120.85</v>
      </c>
      <c r="Q85" s="2"/>
      <c r="R85" s="2"/>
    </row>
    <row r="86" spans="3:18" ht="47.25" x14ac:dyDescent="0.25">
      <c r="C86" s="23">
        <v>70</v>
      </c>
      <c r="D86" s="61"/>
      <c r="E86" s="23">
        <v>70</v>
      </c>
      <c r="F86" s="29" t="s">
        <v>94</v>
      </c>
      <c r="G86" s="23" t="s">
        <v>12</v>
      </c>
      <c r="H86" s="23">
        <v>1</v>
      </c>
      <c r="I86" s="22">
        <v>105780</v>
      </c>
      <c r="J86" s="22">
        <v>117415.8</v>
      </c>
      <c r="K86" s="22">
        <v>117361.8</v>
      </c>
      <c r="L86" s="5"/>
      <c r="M86" s="6">
        <f t="shared" si="8"/>
        <v>113519.2</v>
      </c>
      <c r="N86" s="7">
        <f t="shared" si="9"/>
        <v>6702.3981887082791</v>
      </c>
      <c r="O86" s="7">
        <f t="shared" si="10"/>
        <v>5.9041978702354134</v>
      </c>
      <c r="P86" s="6">
        <f t="shared" si="11"/>
        <v>113519.2</v>
      </c>
      <c r="Q86" s="2"/>
      <c r="R86" s="2"/>
    </row>
    <row r="87" spans="3:18" ht="47.25" x14ac:dyDescent="0.25">
      <c r="C87" s="23">
        <v>71</v>
      </c>
      <c r="D87" s="61"/>
      <c r="E87" s="23">
        <v>71</v>
      </c>
      <c r="F87" s="27" t="s">
        <v>95</v>
      </c>
      <c r="G87" s="23" t="s">
        <v>12</v>
      </c>
      <c r="H87" s="23">
        <v>1</v>
      </c>
      <c r="I87" s="22">
        <v>2872.6</v>
      </c>
      <c r="J87" s="22">
        <v>3188.59</v>
      </c>
      <c r="K87" s="22">
        <v>3134.59</v>
      </c>
      <c r="L87" s="5"/>
      <c r="M87" s="6">
        <f t="shared" si="8"/>
        <v>3065.26</v>
      </c>
      <c r="N87" s="7">
        <f t="shared" si="9"/>
        <v>169.01895367088287</v>
      </c>
      <c r="O87" s="7">
        <f t="shared" si="10"/>
        <v>5.5140168752694017</v>
      </c>
      <c r="P87" s="6">
        <f t="shared" si="11"/>
        <v>3065.26</v>
      </c>
      <c r="Q87" s="2"/>
      <c r="R87" s="2"/>
    </row>
    <row r="88" spans="3:18" ht="63" x14ac:dyDescent="0.25">
      <c r="C88" s="23">
        <v>72</v>
      </c>
      <c r="D88" s="61"/>
      <c r="E88" s="23">
        <v>72</v>
      </c>
      <c r="F88" s="27" t="s">
        <v>96</v>
      </c>
      <c r="G88" s="23" t="s">
        <v>12</v>
      </c>
      <c r="H88" s="23">
        <v>1</v>
      </c>
      <c r="I88" s="22">
        <v>14650</v>
      </c>
      <c r="J88" s="22">
        <v>16261.5</v>
      </c>
      <c r="K88" s="22">
        <v>16207.5</v>
      </c>
      <c r="L88" s="5"/>
      <c r="M88" s="6">
        <f t="shared" si="8"/>
        <v>15706.33</v>
      </c>
      <c r="N88" s="7">
        <f t="shared" si="9"/>
        <v>915.20985753723892</v>
      </c>
      <c r="O88" s="7">
        <f t="shared" si="10"/>
        <v>5.8270127874381785</v>
      </c>
      <c r="P88" s="6">
        <f t="shared" si="11"/>
        <v>15706.33</v>
      </c>
      <c r="Q88" s="2"/>
      <c r="R88" s="2"/>
    </row>
    <row r="89" spans="3:18" ht="63" x14ac:dyDescent="0.25">
      <c r="C89" s="23">
        <v>73</v>
      </c>
      <c r="D89" s="61"/>
      <c r="E89" s="23">
        <v>73</v>
      </c>
      <c r="F89" s="27" t="s">
        <v>97</v>
      </c>
      <c r="G89" s="23" t="s">
        <v>12</v>
      </c>
      <c r="H89" s="23">
        <v>1</v>
      </c>
      <c r="I89" s="22">
        <v>6507</v>
      </c>
      <c r="J89" s="22">
        <v>7222.77</v>
      </c>
      <c r="K89" s="22">
        <v>7168.77</v>
      </c>
      <c r="L89" s="5"/>
      <c r="M89" s="6">
        <f t="shared" si="8"/>
        <v>6966.18</v>
      </c>
      <c r="N89" s="7">
        <f t="shared" si="9"/>
        <v>398.57709956795088</v>
      </c>
      <c r="O89" s="7">
        <f t="shared" si="10"/>
        <v>5.7216020770056311</v>
      </c>
      <c r="P89" s="6">
        <f t="shared" si="11"/>
        <v>6966.18</v>
      </c>
      <c r="Q89" s="2"/>
      <c r="R89" s="2"/>
    </row>
    <row r="90" spans="3:18" ht="47.25" x14ac:dyDescent="0.25">
      <c r="C90" s="23">
        <v>74</v>
      </c>
      <c r="D90" s="61"/>
      <c r="E90" s="23">
        <v>74</v>
      </c>
      <c r="F90" s="27" t="s">
        <v>98</v>
      </c>
      <c r="G90" s="23" t="s">
        <v>12</v>
      </c>
      <c r="H90" s="23">
        <v>1</v>
      </c>
      <c r="I90" s="22">
        <v>9204.4</v>
      </c>
      <c r="J90" s="22">
        <v>10216.879999999999</v>
      </c>
      <c r="K90" s="22">
        <v>10162.879999999999</v>
      </c>
      <c r="L90" s="5"/>
      <c r="M90" s="6">
        <f t="shared" si="8"/>
        <v>9861.3799999999992</v>
      </c>
      <c r="N90" s="7">
        <f t="shared" si="9"/>
        <v>569.60741755469883</v>
      </c>
      <c r="O90" s="7">
        <f t="shared" si="10"/>
        <v>5.7761430707943404</v>
      </c>
      <c r="P90" s="6">
        <f t="shared" si="11"/>
        <v>9861.3799999999992</v>
      </c>
      <c r="Q90" s="2"/>
      <c r="R90" s="2"/>
    </row>
    <row r="91" spans="3:18" ht="63" x14ac:dyDescent="0.25">
      <c r="C91" s="23">
        <v>75</v>
      </c>
      <c r="D91" s="61"/>
      <c r="E91" s="23">
        <v>75</v>
      </c>
      <c r="F91" s="27" t="s">
        <v>99</v>
      </c>
      <c r="G91" s="23" t="s">
        <v>12</v>
      </c>
      <c r="H91" s="23">
        <v>1</v>
      </c>
      <c r="I91" s="22">
        <v>9000</v>
      </c>
      <c r="J91" s="22">
        <v>9990</v>
      </c>
      <c r="K91" s="22">
        <v>9936</v>
      </c>
      <c r="L91" s="5"/>
      <c r="M91" s="6">
        <f t="shared" si="8"/>
        <v>9642</v>
      </c>
      <c r="N91" s="7">
        <f t="shared" si="9"/>
        <v>556.64351249251081</v>
      </c>
      <c r="O91" s="7">
        <f t="shared" si="10"/>
        <v>5.7731125543716111</v>
      </c>
      <c r="P91" s="6">
        <f t="shared" si="11"/>
        <v>9642</v>
      </c>
      <c r="Q91" s="2"/>
      <c r="R91" s="2"/>
    </row>
    <row r="92" spans="3:18" ht="47.25" x14ac:dyDescent="0.25">
      <c r="C92" s="23">
        <v>76</v>
      </c>
      <c r="D92" s="61"/>
      <c r="E92" s="23">
        <v>76</v>
      </c>
      <c r="F92" s="27" t="s">
        <v>100</v>
      </c>
      <c r="G92" s="23" t="s">
        <v>12</v>
      </c>
      <c r="H92" s="23">
        <v>1</v>
      </c>
      <c r="I92" s="22">
        <v>14827</v>
      </c>
      <c r="J92" s="22">
        <v>16457.97</v>
      </c>
      <c r="K92" s="22">
        <v>16403.97</v>
      </c>
      <c r="L92" s="5"/>
      <c r="M92" s="6">
        <f t="shared" si="8"/>
        <v>15896.31</v>
      </c>
      <c r="N92" s="7">
        <f t="shared" si="9"/>
        <v>926.44603384834818</v>
      </c>
      <c r="O92" s="7">
        <f t="shared" si="10"/>
        <v>5.8280571645139538</v>
      </c>
      <c r="P92" s="6">
        <f t="shared" si="11"/>
        <v>15896.31</v>
      </c>
      <c r="Q92" s="2"/>
      <c r="R92" s="2"/>
    </row>
    <row r="93" spans="3:18" ht="47.25" x14ac:dyDescent="0.25">
      <c r="C93" s="23">
        <v>77</v>
      </c>
      <c r="D93" s="61"/>
      <c r="E93" s="23">
        <v>77</v>
      </c>
      <c r="F93" s="27" t="s">
        <v>101</v>
      </c>
      <c r="G93" s="23" t="s">
        <v>12</v>
      </c>
      <c r="H93" s="23">
        <v>1</v>
      </c>
      <c r="I93" s="22">
        <v>4235</v>
      </c>
      <c r="J93" s="22">
        <v>4700.8500000000004</v>
      </c>
      <c r="K93" s="22">
        <v>4646.8500000000004</v>
      </c>
      <c r="L93" s="5"/>
      <c r="M93" s="6">
        <f t="shared" si="8"/>
        <v>4527.5600000000004</v>
      </c>
      <c r="N93" s="7">
        <f t="shared" si="9"/>
        <v>254.80471116785387</v>
      </c>
      <c r="O93" s="7">
        <f t="shared" si="10"/>
        <v>5.6278594025888964</v>
      </c>
      <c r="P93" s="6">
        <f t="shared" si="11"/>
        <v>4527.5600000000004</v>
      </c>
      <c r="Q93" s="2"/>
      <c r="R93" s="2"/>
    </row>
    <row r="94" spans="3:18" ht="47.25" x14ac:dyDescent="0.25">
      <c r="C94" s="23">
        <v>78</v>
      </c>
      <c r="D94" s="61"/>
      <c r="E94" s="23">
        <v>78</v>
      </c>
      <c r="F94" s="27" t="s">
        <v>102</v>
      </c>
      <c r="G94" s="23" t="s">
        <v>12</v>
      </c>
      <c r="H94" s="23">
        <v>1</v>
      </c>
      <c r="I94" s="22">
        <v>1092</v>
      </c>
      <c r="J94" s="22">
        <v>1212.1199999999999</v>
      </c>
      <c r="K94" s="22">
        <v>1158.1199999999999</v>
      </c>
      <c r="L94" s="5"/>
      <c r="M94" s="6">
        <f t="shared" si="8"/>
        <v>1154.08</v>
      </c>
      <c r="N94" s="7">
        <f t="shared" si="9"/>
        <v>60.161821780926758</v>
      </c>
      <c r="O94" s="7">
        <f t="shared" si="10"/>
        <v>5.2129680594869301</v>
      </c>
      <c r="P94" s="6">
        <f t="shared" si="11"/>
        <v>1154.08</v>
      </c>
      <c r="Q94" s="2"/>
      <c r="R94" s="2"/>
    </row>
    <row r="95" spans="3:18" ht="63" x14ac:dyDescent="0.25">
      <c r="C95" s="23">
        <v>79</v>
      </c>
      <c r="D95" s="61"/>
      <c r="E95" s="23">
        <v>79</v>
      </c>
      <c r="F95" s="27" t="s">
        <v>103</v>
      </c>
      <c r="G95" s="23" t="s">
        <v>12</v>
      </c>
      <c r="H95" s="23">
        <v>1</v>
      </c>
      <c r="I95" s="22">
        <v>998</v>
      </c>
      <c r="J95" s="22">
        <v>1107.78</v>
      </c>
      <c r="K95" s="22">
        <v>1053.78</v>
      </c>
      <c r="L95" s="5"/>
      <c r="M95" s="6">
        <f t="shared" si="8"/>
        <v>1053.18</v>
      </c>
      <c r="N95" s="7">
        <f t="shared" si="9"/>
        <v>54.89240506056673</v>
      </c>
      <c r="O95" s="7">
        <f t="shared" si="10"/>
        <v>5.2120629959329579</v>
      </c>
      <c r="P95" s="6">
        <f t="shared" si="11"/>
        <v>1053.18</v>
      </c>
      <c r="Q95" s="2"/>
      <c r="R95" s="2"/>
    </row>
    <row r="96" spans="3:18" ht="78.75" x14ac:dyDescent="0.25">
      <c r="C96" s="23">
        <v>80</v>
      </c>
      <c r="D96" s="61"/>
      <c r="E96" s="23">
        <v>80</v>
      </c>
      <c r="F96" s="27" t="s">
        <v>104</v>
      </c>
      <c r="G96" s="23" t="s">
        <v>12</v>
      </c>
      <c r="H96" s="23">
        <v>1</v>
      </c>
      <c r="I96" s="22">
        <v>1771.46</v>
      </c>
      <c r="J96" s="22">
        <v>1966.32</v>
      </c>
      <c r="K96" s="22">
        <v>1912.32</v>
      </c>
      <c r="L96" s="5"/>
      <c r="M96" s="6">
        <f t="shared" si="8"/>
        <v>1883.36</v>
      </c>
      <c r="N96" s="7">
        <f t="shared" si="9"/>
        <v>100.60480372891406</v>
      </c>
      <c r="O96" s="7">
        <f t="shared" si="10"/>
        <v>5.3417723498913681</v>
      </c>
      <c r="P96" s="6">
        <f t="shared" si="11"/>
        <v>1883.36</v>
      </c>
      <c r="Q96" s="2"/>
      <c r="R96" s="2"/>
    </row>
    <row r="97" spans="3:18" ht="63" x14ac:dyDescent="0.25">
      <c r="C97" s="23">
        <v>81</v>
      </c>
      <c r="D97" s="61"/>
      <c r="E97" s="23">
        <v>81</v>
      </c>
      <c r="F97" s="27" t="s">
        <v>105</v>
      </c>
      <c r="G97" s="23" t="s">
        <v>12</v>
      </c>
      <c r="H97" s="23">
        <v>1</v>
      </c>
      <c r="I97" s="22">
        <v>1328</v>
      </c>
      <c r="J97" s="22">
        <v>1474.08</v>
      </c>
      <c r="K97" s="22">
        <v>1420.08</v>
      </c>
      <c r="L97" s="5"/>
      <c r="M97" s="6">
        <f t="shared" si="8"/>
        <v>1407.38</v>
      </c>
      <c r="N97" s="7">
        <f t="shared" si="9"/>
        <v>73.862589538502689</v>
      </c>
      <c r="O97" s="7">
        <f t="shared" si="10"/>
        <v>5.2482335643893396</v>
      </c>
      <c r="P97" s="6">
        <f t="shared" si="11"/>
        <v>1407.38</v>
      </c>
      <c r="Q97" s="2"/>
      <c r="R97" s="2"/>
    </row>
    <row r="98" spans="3:18" ht="78.75" x14ac:dyDescent="0.25">
      <c r="C98" s="23">
        <v>82</v>
      </c>
      <c r="D98" s="61"/>
      <c r="E98" s="23">
        <v>82</v>
      </c>
      <c r="F98" s="27" t="s">
        <v>106</v>
      </c>
      <c r="G98" s="23" t="s">
        <v>12</v>
      </c>
      <c r="H98" s="23">
        <v>1</v>
      </c>
      <c r="I98" s="22">
        <v>1630.2</v>
      </c>
      <c r="J98" s="22">
        <v>1809.52</v>
      </c>
      <c r="K98" s="22">
        <v>1755.52</v>
      </c>
      <c r="L98" s="5"/>
      <c r="M98" s="6">
        <f t="shared" si="8"/>
        <v>1731.74</v>
      </c>
      <c r="N98" s="7">
        <f t="shared" si="9"/>
        <v>91.993446143371145</v>
      </c>
      <c r="O98" s="7">
        <f t="shared" si="10"/>
        <v>5.3121973358224182</v>
      </c>
      <c r="P98" s="6">
        <f t="shared" si="11"/>
        <v>1731.74</v>
      </c>
      <c r="Q98" s="2"/>
      <c r="R98" s="2"/>
    </row>
    <row r="99" spans="3:18" ht="78.75" x14ac:dyDescent="0.25">
      <c r="C99" s="23">
        <v>83</v>
      </c>
      <c r="D99" s="61"/>
      <c r="E99" s="23">
        <v>83</v>
      </c>
      <c r="F99" s="27" t="s">
        <v>107</v>
      </c>
      <c r="G99" s="23" t="s">
        <v>12</v>
      </c>
      <c r="H99" s="23">
        <v>1</v>
      </c>
      <c r="I99" s="22">
        <v>822.25</v>
      </c>
      <c r="J99" s="22">
        <v>912.7</v>
      </c>
      <c r="K99" s="22">
        <v>858.7</v>
      </c>
      <c r="L99" s="5"/>
      <c r="M99" s="6">
        <f t="shared" si="8"/>
        <v>864.55</v>
      </c>
      <c r="N99" s="7">
        <f t="shared" si="9"/>
        <v>45.50788393234739</v>
      </c>
      <c r="O99" s="7">
        <f t="shared" si="10"/>
        <v>5.2637654192756216</v>
      </c>
      <c r="P99" s="6">
        <f t="shared" si="11"/>
        <v>864.55</v>
      </c>
      <c r="Q99" s="2"/>
      <c r="R99" s="2"/>
    </row>
    <row r="100" spans="3:18" ht="63" x14ac:dyDescent="0.25">
      <c r="C100" s="23">
        <v>84</v>
      </c>
      <c r="D100" s="61"/>
      <c r="E100" s="23">
        <v>84</v>
      </c>
      <c r="F100" s="27" t="s">
        <v>108</v>
      </c>
      <c r="G100" s="23" t="s">
        <v>12</v>
      </c>
      <c r="H100" s="23">
        <v>1</v>
      </c>
      <c r="I100" s="22">
        <v>16141</v>
      </c>
      <c r="J100" s="22">
        <v>17916.509999999998</v>
      </c>
      <c r="K100" s="22">
        <v>17862.509999999998</v>
      </c>
      <c r="L100" s="5"/>
      <c r="M100" s="6">
        <f t="shared" si="8"/>
        <v>17306.669999999998</v>
      </c>
      <c r="N100" s="7">
        <f t="shared" si="9"/>
        <v>1009.8637234960623</v>
      </c>
      <c r="O100" s="7">
        <f t="shared" si="10"/>
        <v>5.835112840864606</v>
      </c>
      <c r="P100" s="6">
        <f t="shared" si="11"/>
        <v>17306.669999999998</v>
      </c>
      <c r="Q100" s="2"/>
      <c r="R100" s="2"/>
    </row>
    <row r="101" spans="3:18" ht="63" x14ac:dyDescent="0.25">
      <c r="C101" s="23">
        <v>85</v>
      </c>
      <c r="D101" s="61"/>
      <c r="E101" s="23">
        <v>85</v>
      </c>
      <c r="F101" s="27" t="s">
        <v>109</v>
      </c>
      <c r="G101" s="23" t="s">
        <v>12</v>
      </c>
      <c r="H101" s="23">
        <v>1</v>
      </c>
      <c r="I101" s="22">
        <v>523.9</v>
      </c>
      <c r="J101" s="22">
        <v>580.53</v>
      </c>
      <c r="K101" s="22">
        <v>526.53</v>
      </c>
      <c r="L101" s="5"/>
      <c r="M101" s="6">
        <f t="shared" si="8"/>
        <v>543.65</v>
      </c>
      <c r="N101" s="7">
        <f t="shared" si="9"/>
        <v>31.963191851461474</v>
      </c>
      <c r="O101" s="7">
        <f t="shared" si="10"/>
        <v>5.8793694199322131</v>
      </c>
      <c r="P101" s="6">
        <f t="shared" si="11"/>
        <v>543.65</v>
      </c>
      <c r="Q101" s="2"/>
      <c r="R101" s="2"/>
    </row>
    <row r="102" spans="3:18" ht="63" x14ac:dyDescent="0.25">
      <c r="C102" s="23">
        <v>86</v>
      </c>
      <c r="D102" s="61"/>
      <c r="E102" s="23">
        <v>86</v>
      </c>
      <c r="F102" s="27" t="s">
        <v>110</v>
      </c>
      <c r="G102" s="23" t="s">
        <v>12</v>
      </c>
      <c r="H102" s="23">
        <v>1</v>
      </c>
      <c r="I102" s="22">
        <v>17218</v>
      </c>
      <c r="J102" s="22">
        <v>19111.98</v>
      </c>
      <c r="K102" s="22">
        <v>19057.98</v>
      </c>
      <c r="L102" s="5"/>
      <c r="M102" s="6">
        <f t="shared" si="8"/>
        <v>18462.650000000001</v>
      </c>
      <c r="N102" s="7">
        <f t="shared" si="9"/>
        <v>1078.2395096328703</v>
      </c>
      <c r="O102" s="7">
        <f t="shared" si="10"/>
        <v>5.8401123870780749</v>
      </c>
      <c r="P102" s="6">
        <f t="shared" si="11"/>
        <v>18462.650000000001</v>
      </c>
      <c r="Q102" s="2"/>
      <c r="R102" s="2"/>
    </row>
    <row r="103" spans="3:18" ht="47.25" x14ac:dyDescent="0.25">
      <c r="C103" s="23">
        <v>87</v>
      </c>
      <c r="D103" s="61"/>
      <c r="E103" s="23">
        <v>87</v>
      </c>
      <c r="F103" s="27" t="s">
        <v>111</v>
      </c>
      <c r="G103" s="23" t="s">
        <v>12</v>
      </c>
      <c r="H103" s="23">
        <v>1</v>
      </c>
      <c r="I103" s="22">
        <v>455.3</v>
      </c>
      <c r="J103" s="22">
        <v>505.38</v>
      </c>
      <c r="K103" s="22">
        <v>451.38</v>
      </c>
      <c r="L103" s="5"/>
      <c r="M103" s="6">
        <f t="shared" si="8"/>
        <v>470.68</v>
      </c>
      <c r="N103" s="7">
        <f t="shared" si="9"/>
        <v>30.109170253152659</v>
      </c>
      <c r="O103" s="7">
        <f t="shared" si="10"/>
        <v>6.3969512732966471</v>
      </c>
      <c r="P103" s="6">
        <f t="shared" si="11"/>
        <v>470.68</v>
      </c>
      <c r="Q103" s="2"/>
      <c r="R103" s="2"/>
    </row>
    <row r="104" spans="3:18" ht="47.25" x14ac:dyDescent="0.25">
      <c r="C104" s="23">
        <v>88</v>
      </c>
      <c r="D104" s="61"/>
      <c r="E104" s="23">
        <v>88</v>
      </c>
      <c r="F104" s="27" t="s">
        <v>112</v>
      </c>
      <c r="G104" s="23" t="s">
        <v>12</v>
      </c>
      <c r="H104" s="23">
        <v>1</v>
      </c>
      <c r="I104" s="22">
        <v>501.76</v>
      </c>
      <c r="J104" s="22">
        <v>556.95000000000005</v>
      </c>
      <c r="K104" s="22">
        <v>502.95000000000005</v>
      </c>
      <c r="L104" s="5"/>
      <c r="M104" s="6">
        <f t="shared" si="8"/>
        <v>520.54999999999995</v>
      </c>
      <c r="N104" s="7">
        <f t="shared" si="9"/>
        <v>31.526053247010388</v>
      </c>
      <c r="O104" s="7">
        <f t="shared" si="10"/>
        <v>6.0562968489118036</v>
      </c>
      <c r="P104" s="6">
        <f t="shared" si="11"/>
        <v>520.54999999999995</v>
      </c>
      <c r="Q104" s="2"/>
      <c r="R104" s="2"/>
    </row>
    <row r="105" spans="3:18" ht="78.75" x14ac:dyDescent="0.25">
      <c r="C105" s="23">
        <v>89</v>
      </c>
      <c r="D105" s="61"/>
      <c r="E105" s="23">
        <v>89</v>
      </c>
      <c r="F105" s="27" t="s">
        <v>113</v>
      </c>
      <c r="G105" s="23" t="s">
        <v>12</v>
      </c>
      <c r="H105" s="23">
        <v>1</v>
      </c>
      <c r="I105" s="22">
        <v>599</v>
      </c>
      <c r="J105" s="22">
        <v>664.89</v>
      </c>
      <c r="K105" s="22">
        <v>610.89</v>
      </c>
      <c r="L105" s="5"/>
      <c r="M105" s="6">
        <f t="shared" si="8"/>
        <v>624.91999999999996</v>
      </c>
      <c r="N105" s="7">
        <f t="shared" si="9"/>
        <v>35.116150605288915</v>
      </c>
      <c r="O105" s="7">
        <f t="shared" si="10"/>
        <v>5.6193033676772899</v>
      </c>
      <c r="P105" s="6">
        <f t="shared" si="11"/>
        <v>624.91999999999996</v>
      </c>
      <c r="Q105" s="2"/>
      <c r="R105" s="2"/>
    </row>
    <row r="106" spans="3:18" ht="63" x14ac:dyDescent="0.25">
      <c r="C106" s="23">
        <v>90</v>
      </c>
      <c r="D106" s="61"/>
      <c r="E106" s="23">
        <v>90</v>
      </c>
      <c r="F106" s="27" t="s">
        <v>114</v>
      </c>
      <c r="G106" s="23" t="s">
        <v>12</v>
      </c>
      <c r="H106" s="23">
        <v>1</v>
      </c>
      <c r="I106" s="22">
        <v>599</v>
      </c>
      <c r="J106" s="22">
        <v>664.89</v>
      </c>
      <c r="K106" s="22">
        <v>610.89</v>
      </c>
      <c r="L106" s="5"/>
      <c r="M106" s="6">
        <f t="shared" si="8"/>
        <v>624.91999999999996</v>
      </c>
      <c r="N106" s="7">
        <f t="shared" si="9"/>
        <v>35.116150605288915</v>
      </c>
      <c r="O106" s="7">
        <f t="shared" si="10"/>
        <v>5.6193033676772899</v>
      </c>
      <c r="P106" s="6">
        <f t="shared" si="11"/>
        <v>624.91999999999996</v>
      </c>
      <c r="Q106" s="2"/>
      <c r="R106" s="2"/>
    </row>
    <row r="107" spans="3:18" ht="78.75" x14ac:dyDescent="0.25">
      <c r="C107" s="23">
        <v>91</v>
      </c>
      <c r="D107" s="61"/>
      <c r="E107" s="23">
        <v>91</v>
      </c>
      <c r="F107" s="27" t="s">
        <v>115</v>
      </c>
      <c r="G107" s="23" t="s">
        <v>12</v>
      </c>
      <c r="H107" s="23">
        <v>1</v>
      </c>
      <c r="I107" s="22">
        <v>599</v>
      </c>
      <c r="J107" s="22">
        <v>664.89</v>
      </c>
      <c r="K107" s="22">
        <v>610.89</v>
      </c>
      <c r="L107" s="5"/>
      <c r="M107" s="6">
        <f t="shared" si="8"/>
        <v>624.91999999999996</v>
      </c>
      <c r="N107" s="7">
        <f t="shared" si="9"/>
        <v>35.116150605288915</v>
      </c>
      <c r="O107" s="7">
        <f t="shared" si="10"/>
        <v>5.6193033676772899</v>
      </c>
      <c r="P107" s="6">
        <f t="shared" si="11"/>
        <v>624.91999999999996</v>
      </c>
      <c r="Q107" s="2"/>
      <c r="R107" s="2"/>
    </row>
    <row r="108" spans="3:18" ht="63" x14ac:dyDescent="0.25">
      <c r="C108" s="23">
        <v>92</v>
      </c>
      <c r="D108" s="61"/>
      <c r="E108" s="23">
        <v>92</v>
      </c>
      <c r="F108" s="27" t="s">
        <v>116</v>
      </c>
      <c r="G108" s="23" t="s">
        <v>12</v>
      </c>
      <c r="H108" s="23">
        <v>1</v>
      </c>
      <c r="I108" s="22">
        <v>14650</v>
      </c>
      <c r="J108" s="22">
        <v>16261.5</v>
      </c>
      <c r="K108" s="22">
        <v>16207.5</v>
      </c>
      <c r="L108" s="5"/>
      <c r="M108" s="6">
        <f t="shared" si="8"/>
        <v>15706.33</v>
      </c>
      <c r="N108" s="7">
        <f t="shared" si="9"/>
        <v>915.20985753723892</v>
      </c>
      <c r="O108" s="7">
        <f t="shared" si="10"/>
        <v>5.8270127874381785</v>
      </c>
      <c r="P108" s="6">
        <f t="shared" si="11"/>
        <v>15706.33</v>
      </c>
      <c r="Q108" s="2"/>
      <c r="R108" s="2"/>
    </row>
    <row r="109" spans="3:18" ht="63" x14ac:dyDescent="0.25">
      <c r="C109" s="23">
        <v>93</v>
      </c>
      <c r="D109" s="61"/>
      <c r="E109" s="23">
        <v>93</v>
      </c>
      <c r="F109" s="27" t="s">
        <v>117</v>
      </c>
      <c r="G109" s="23" t="s">
        <v>12</v>
      </c>
      <c r="H109" s="23">
        <v>1</v>
      </c>
      <c r="I109" s="22">
        <v>6507.7</v>
      </c>
      <c r="J109" s="22">
        <v>7223.5</v>
      </c>
      <c r="K109" s="22">
        <v>7169.5</v>
      </c>
      <c r="L109" s="5"/>
      <c r="M109" s="6">
        <f t="shared" si="8"/>
        <v>6966.9</v>
      </c>
      <c r="N109" s="7">
        <f t="shared" si="9"/>
        <v>398.5943802915441</v>
      </c>
      <c r="O109" s="7">
        <f t="shared" si="10"/>
        <v>5.7212588136982605</v>
      </c>
      <c r="P109" s="6">
        <f t="shared" si="11"/>
        <v>6966.9</v>
      </c>
      <c r="Q109" s="2"/>
      <c r="R109" s="2"/>
    </row>
    <row r="110" spans="3:18" ht="47.25" x14ac:dyDescent="0.25">
      <c r="C110" s="23">
        <v>94</v>
      </c>
      <c r="D110" s="61"/>
      <c r="E110" s="23">
        <v>94</v>
      </c>
      <c r="F110" s="27" t="s">
        <v>118</v>
      </c>
      <c r="G110" s="23" t="s">
        <v>12</v>
      </c>
      <c r="H110" s="23">
        <v>1</v>
      </c>
      <c r="I110" s="22">
        <v>9391.2000000000007</v>
      </c>
      <c r="J110" s="22">
        <v>10424.549999999999</v>
      </c>
      <c r="K110" s="22">
        <v>10370.549999999999</v>
      </c>
      <c r="L110" s="5"/>
      <c r="M110" s="6">
        <f t="shared" si="8"/>
        <v>10062.1</v>
      </c>
      <c r="N110" s="7">
        <f t="shared" si="9"/>
        <v>581.64345393032579</v>
      </c>
      <c r="O110" s="7">
        <f t="shared" si="10"/>
        <v>5.78053740203661</v>
      </c>
      <c r="P110" s="6">
        <f t="shared" si="11"/>
        <v>10062.1</v>
      </c>
      <c r="Q110" s="2"/>
      <c r="R110" s="2"/>
    </row>
    <row r="111" spans="3:18" ht="47.25" x14ac:dyDescent="0.25">
      <c r="C111" s="23">
        <v>95</v>
      </c>
      <c r="D111" s="61"/>
      <c r="E111" s="23">
        <v>95</v>
      </c>
      <c r="F111" s="27" t="s">
        <v>101</v>
      </c>
      <c r="G111" s="23" t="s">
        <v>12</v>
      </c>
      <c r="H111" s="23">
        <v>1</v>
      </c>
      <c r="I111" s="22">
        <v>4235</v>
      </c>
      <c r="J111" s="22">
        <v>4700.8500000000004</v>
      </c>
      <c r="K111" s="22">
        <v>4646.8500000000004</v>
      </c>
      <c r="L111" s="5"/>
      <c r="M111" s="6">
        <f t="shared" si="8"/>
        <v>4527.5600000000004</v>
      </c>
      <c r="N111" s="7">
        <f t="shared" si="9"/>
        <v>254.80471116785387</v>
      </c>
      <c r="O111" s="7">
        <f t="shared" si="10"/>
        <v>5.6278594025888964</v>
      </c>
      <c r="P111" s="6">
        <f t="shared" si="11"/>
        <v>4527.5600000000004</v>
      </c>
      <c r="Q111" s="2"/>
      <c r="R111" s="2"/>
    </row>
    <row r="112" spans="3:18" ht="78.75" x14ac:dyDescent="0.25">
      <c r="C112" s="23">
        <v>96</v>
      </c>
      <c r="D112" s="61"/>
      <c r="E112" s="23">
        <v>96</v>
      </c>
      <c r="F112" s="27" t="s">
        <v>119</v>
      </c>
      <c r="G112" s="23" t="s">
        <v>12</v>
      </c>
      <c r="H112" s="23">
        <v>1</v>
      </c>
      <c r="I112" s="22">
        <v>750.8</v>
      </c>
      <c r="J112" s="22">
        <v>833.39</v>
      </c>
      <c r="K112" s="22">
        <v>779.39</v>
      </c>
      <c r="L112" s="5"/>
      <c r="M112" s="6">
        <f t="shared" si="8"/>
        <v>787.86</v>
      </c>
      <c r="N112" s="7">
        <f t="shared" si="9"/>
        <v>41.941419861516387</v>
      </c>
      <c r="O112" s="7">
        <f t="shared" si="10"/>
        <v>5.3234610034163925</v>
      </c>
      <c r="P112" s="6">
        <f t="shared" si="11"/>
        <v>787.86</v>
      </c>
      <c r="Q112" s="2"/>
      <c r="R112" s="2"/>
    </row>
    <row r="113" spans="3:18" ht="94.5" x14ac:dyDescent="0.25">
      <c r="C113" s="23">
        <v>97</v>
      </c>
      <c r="D113" s="61"/>
      <c r="E113" s="23">
        <v>97</v>
      </c>
      <c r="F113" s="27" t="s">
        <v>120</v>
      </c>
      <c r="G113" s="23" t="s">
        <v>12</v>
      </c>
      <c r="H113" s="23">
        <v>1</v>
      </c>
      <c r="I113" s="22">
        <v>1768.3</v>
      </c>
      <c r="J113" s="22">
        <v>1962.81</v>
      </c>
      <c r="K113" s="22">
        <v>1908.81</v>
      </c>
      <c r="L113" s="5"/>
      <c r="M113" s="6">
        <f t="shared" ref="M113:M144" si="12">ROUNDDOWN(AVERAGE(I113:K113),2)</f>
        <v>1879.97</v>
      </c>
      <c r="N113" s="7">
        <f t="shared" ref="N113:N144" si="13">STDEV(I113:K113)</f>
        <v>100.41015901458046</v>
      </c>
      <c r="O113" s="7">
        <f t="shared" ref="O113:O144" si="14">N113/M113*100</f>
        <v>5.3410511345702565</v>
      </c>
      <c r="P113" s="6">
        <f t="shared" ref="P113:P144" si="15">M113*H113</f>
        <v>1879.97</v>
      </c>
      <c r="Q113" s="2"/>
      <c r="R113" s="2"/>
    </row>
    <row r="114" spans="3:18" ht="78.75" x14ac:dyDescent="0.25">
      <c r="C114" s="23">
        <v>98</v>
      </c>
      <c r="D114" s="61"/>
      <c r="E114" s="23">
        <v>98</v>
      </c>
      <c r="F114" s="27" t="s">
        <v>121</v>
      </c>
      <c r="G114" s="23" t="s">
        <v>12</v>
      </c>
      <c r="H114" s="23">
        <v>1</v>
      </c>
      <c r="I114" s="22">
        <v>1748.15</v>
      </c>
      <c r="J114" s="22">
        <v>1940.45</v>
      </c>
      <c r="K114" s="22">
        <v>1886.45</v>
      </c>
      <c r="L114" s="5"/>
      <c r="M114" s="6">
        <f t="shared" si="12"/>
        <v>1858.35</v>
      </c>
      <c r="N114" s="7">
        <f t="shared" si="13"/>
        <v>99.181802766434913</v>
      </c>
      <c r="O114" s="7">
        <f t="shared" si="14"/>
        <v>5.3370895023238312</v>
      </c>
      <c r="P114" s="6">
        <f t="shared" si="15"/>
        <v>1858.35</v>
      </c>
      <c r="Q114" s="2"/>
      <c r="R114" s="2"/>
    </row>
    <row r="115" spans="3:18" ht="78.75" x14ac:dyDescent="0.25">
      <c r="C115" s="23">
        <v>99</v>
      </c>
      <c r="D115" s="61"/>
      <c r="E115" s="23">
        <v>99</v>
      </c>
      <c r="F115" s="27" t="s">
        <v>122</v>
      </c>
      <c r="G115" s="23" t="s">
        <v>12</v>
      </c>
      <c r="H115" s="23">
        <v>1</v>
      </c>
      <c r="I115" s="22">
        <v>1901.64</v>
      </c>
      <c r="J115" s="22">
        <v>2110.8200000000002</v>
      </c>
      <c r="K115" s="22">
        <v>2056.8200000000002</v>
      </c>
      <c r="L115" s="5"/>
      <c r="M115" s="6">
        <f t="shared" si="12"/>
        <v>2023.09</v>
      </c>
      <c r="N115" s="7">
        <f t="shared" si="13"/>
        <v>108.59182351048969</v>
      </c>
      <c r="O115" s="7">
        <f t="shared" si="14"/>
        <v>5.3676219797680629</v>
      </c>
      <c r="P115" s="6">
        <f t="shared" si="15"/>
        <v>2023.09</v>
      </c>
      <c r="Q115" s="2"/>
      <c r="R115" s="2"/>
    </row>
    <row r="116" spans="3:18" ht="31.5" x14ac:dyDescent="0.25">
      <c r="C116" s="23">
        <v>100</v>
      </c>
      <c r="D116" s="61"/>
      <c r="E116" s="23">
        <v>100</v>
      </c>
      <c r="F116" s="27" t="s">
        <v>123</v>
      </c>
      <c r="G116" s="23" t="s">
        <v>12</v>
      </c>
      <c r="H116" s="23">
        <v>1</v>
      </c>
      <c r="I116" s="22">
        <v>1250.9000000000001</v>
      </c>
      <c r="J116" s="22">
        <v>1388.5</v>
      </c>
      <c r="K116" s="22">
        <v>1334.5</v>
      </c>
      <c r="L116" s="5"/>
      <c r="M116" s="6">
        <f t="shared" si="12"/>
        <v>1324.63</v>
      </c>
      <c r="N116" s="7">
        <f t="shared" si="13"/>
        <v>69.328589581307128</v>
      </c>
      <c r="O116" s="7">
        <f t="shared" si="14"/>
        <v>5.233807899663085</v>
      </c>
      <c r="P116" s="6">
        <f t="shared" si="15"/>
        <v>1324.63</v>
      </c>
      <c r="Q116" s="2"/>
      <c r="R116" s="2"/>
    </row>
    <row r="117" spans="3:18" ht="31.5" x14ac:dyDescent="0.25">
      <c r="C117" s="23">
        <v>101</v>
      </c>
      <c r="D117" s="61"/>
      <c r="E117" s="23">
        <v>101</v>
      </c>
      <c r="F117" s="18" t="s">
        <v>124</v>
      </c>
      <c r="G117" s="23" t="s">
        <v>12</v>
      </c>
      <c r="H117" s="23">
        <v>1</v>
      </c>
      <c r="I117" s="22">
        <v>5350</v>
      </c>
      <c r="J117" s="22">
        <v>5938.5</v>
      </c>
      <c r="K117" s="22">
        <v>5884.5</v>
      </c>
      <c r="L117" s="5"/>
      <c r="M117" s="6">
        <f t="shared" si="12"/>
        <v>5724.33</v>
      </c>
      <c r="N117" s="7">
        <f t="shared" si="13"/>
        <v>325.30460084870202</v>
      </c>
      <c r="O117" s="7">
        <f t="shared" si="14"/>
        <v>5.6828415002053001</v>
      </c>
      <c r="P117" s="6">
        <f t="shared" si="15"/>
        <v>5724.33</v>
      </c>
      <c r="Q117" s="2"/>
      <c r="R117" s="2"/>
    </row>
    <row r="118" spans="3:18" ht="31.5" x14ac:dyDescent="0.25">
      <c r="C118" s="23">
        <v>102</v>
      </c>
      <c r="D118" s="61"/>
      <c r="E118" s="23">
        <v>102</v>
      </c>
      <c r="F118" s="18" t="s">
        <v>125</v>
      </c>
      <c r="G118" s="23" t="s">
        <v>12</v>
      </c>
      <c r="H118" s="23">
        <v>1</v>
      </c>
      <c r="I118" s="22">
        <v>3375.4</v>
      </c>
      <c r="J118" s="22">
        <v>3746.6</v>
      </c>
      <c r="K118" s="22">
        <v>3692.6</v>
      </c>
      <c r="L118" s="5"/>
      <c r="M118" s="6">
        <f t="shared" si="12"/>
        <v>3604.86</v>
      </c>
      <c r="N118" s="7">
        <f t="shared" si="13"/>
        <v>200.54977769454968</v>
      </c>
      <c r="O118" s="7">
        <f t="shared" si="14"/>
        <v>5.5633166806630401</v>
      </c>
      <c r="P118" s="6">
        <f t="shared" si="15"/>
        <v>3604.86</v>
      </c>
      <c r="Q118" s="2"/>
      <c r="R118" s="2"/>
    </row>
    <row r="119" spans="3:18" ht="31.5" x14ac:dyDescent="0.25">
      <c r="C119" s="23">
        <v>103</v>
      </c>
      <c r="D119" s="61"/>
      <c r="E119" s="23">
        <v>103</v>
      </c>
      <c r="F119" s="18" t="s">
        <v>126</v>
      </c>
      <c r="G119" s="23" t="s">
        <v>12</v>
      </c>
      <c r="H119" s="23">
        <v>1</v>
      </c>
      <c r="I119" s="22">
        <v>4500.5</v>
      </c>
      <c r="J119" s="22">
        <v>4995.5600000000004</v>
      </c>
      <c r="K119" s="22">
        <v>4941.5600000000004</v>
      </c>
      <c r="L119" s="5"/>
      <c r="M119" s="6">
        <f t="shared" si="12"/>
        <v>4812.54</v>
      </c>
      <c r="N119" s="7">
        <f t="shared" si="13"/>
        <v>271.58004565873415</v>
      </c>
      <c r="O119" s="7">
        <f t="shared" si="14"/>
        <v>5.6431748236634744</v>
      </c>
      <c r="P119" s="6">
        <f t="shared" si="15"/>
        <v>4812.54</v>
      </c>
      <c r="Q119" s="2"/>
      <c r="R119" s="2"/>
    </row>
    <row r="120" spans="3:18" ht="78.75" x14ac:dyDescent="0.25">
      <c r="C120" s="23">
        <v>104</v>
      </c>
      <c r="D120" s="61"/>
      <c r="E120" s="23">
        <v>104</v>
      </c>
      <c r="F120" s="18" t="s">
        <v>127</v>
      </c>
      <c r="G120" s="23" t="s">
        <v>12</v>
      </c>
      <c r="H120" s="23">
        <v>1</v>
      </c>
      <c r="I120" s="22">
        <v>774.5</v>
      </c>
      <c r="J120" s="22">
        <v>859.14</v>
      </c>
      <c r="K120" s="22">
        <v>805.14</v>
      </c>
      <c r="L120" s="5"/>
      <c r="M120" s="6">
        <f t="shared" si="12"/>
        <v>812.92</v>
      </c>
      <c r="N120" s="7">
        <f t="shared" si="13"/>
        <v>42.853897527918427</v>
      </c>
      <c r="O120" s="7">
        <f t="shared" si="14"/>
        <v>5.2716008374647485</v>
      </c>
      <c r="P120" s="6">
        <f t="shared" si="15"/>
        <v>812.92</v>
      </c>
      <c r="Q120" s="2"/>
      <c r="R120" s="2"/>
    </row>
    <row r="121" spans="3:18" ht="31.5" x14ac:dyDescent="0.25">
      <c r="C121" s="23">
        <v>105</v>
      </c>
      <c r="D121" s="61"/>
      <c r="E121" s="23">
        <v>105</v>
      </c>
      <c r="F121" s="19" t="s">
        <v>128</v>
      </c>
      <c r="G121" s="23" t="s">
        <v>12</v>
      </c>
      <c r="H121" s="23">
        <v>1</v>
      </c>
      <c r="I121" s="22">
        <v>613.6</v>
      </c>
      <c r="J121" s="22">
        <v>681.1</v>
      </c>
      <c r="K121" s="22">
        <v>627.1</v>
      </c>
      <c r="L121" s="5"/>
      <c r="M121" s="6">
        <f t="shared" si="12"/>
        <v>640.6</v>
      </c>
      <c r="N121" s="7">
        <f t="shared" si="13"/>
        <v>35.717642699371972</v>
      </c>
      <c r="O121" s="7">
        <f t="shared" si="14"/>
        <v>5.5756544956871634</v>
      </c>
      <c r="P121" s="6">
        <f t="shared" si="15"/>
        <v>640.6</v>
      </c>
      <c r="Q121" s="2"/>
      <c r="R121" s="2"/>
    </row>
    <row r="122" spans="3:18" ht="78.75" x14ac:dyDescent="0.25">
      <c r="C122" s="23">
        <v>106</v>
      </c>
      <c r="D122" s="61"/>
      <c r="E122" s="23">
        <v>106</v>
      </c>
      <c r="F122" s="20" t="s">
        <v>129</v>
      </c>
      <c r="G122" s="23" t="s">
        <v>12</v>
      </c>
      <c r="H122" s="23">
        <v>1</v>
      </c>
      <c r="I122" s="22">
        <v>339768</v>
      </c>
      <c r="J122" s="22">
        <v>377142.48</v>
      </c>
      <c r="K122" s="22">
        <v>377088.48</v>
      </c>
      <c r="L122" s="5"/>
      <c r="M122" s="6">
        <f t="shared" si="12"/>
        <v>364666.32</v>
      </c>
      <c r="N122" s="7">
        <f t="shared" si="13"/>
        <v>21562.594535834494</v>
      </c>
      <c r="O122" s="7">
        <f t="shared" si="14"/>
        <v>5.9129657314759676</v>
      </c>
      <c r="P122" s="6">
        <f t="shared" si="15"/>
        <v>364666.32</v>
      </c>
      <c r="Q122" s="2"/>
      <c r="R122" s="2"/>
    </row>
    <row r="123" spans="3:18" ht="47.25" x14ac:dyDescent="0.25">
      <c r="C123" s="23">
        <v>107</v>
      </c>
      <c r="D123" s="61"/>
      <c r="E123" s="23">
        <v>107</v>
      </c>
      <c r="F123" s="20" t="s">
        <v>130</v>
      </c>
      <c r="G123" s="23" t="s">
        <v>12</v>
      </c>
      <c r="H123" s="23">
        <v>1</v>
      </c>
      <c r="I123" s="22">
        <v>47184</v>
      </c>
      <c r="J123" s="22">
        <v>52374.239999999998</v>
      </c>
      <c r="K123" s="22">
        <v>52320.24</v>
      </c>
      <c r="L123" s="5"/>
      <c r="M123" s="6">
        <f t="shared" si="12"/>
        <v>50626.16</v>
      </c>
      <c r="N123" s="7">
        <f t="shared" si="13"/>
        <v>2981.1202758694581</v>
      </c>
      <c r="O123" s="7">
        <f t="shared" si="14"/>
        <v>5.8884977171277813</v>
      </c>
      <c r="P123" s="6">
        <f t="shared" si="15"/>
        <v>50626.16</v>
      </c>
      <c r="Q123" s="2"/>
      <c r="R123" s="2"/>
    </row>
    <row r="124" spans="3:18" ht="47.25" x14ac:dyDescent="0.25">
      <c r="C124" s="23">
        <v>108</v>
      </c>
      <c r="D124" s="61"/>
      <c r="E124" s="23">
        <v>108</v>
      </c>
      <c r="F124" s="20" t="s">
        <v>131</v>
      </c>
      <c r="G124" s="23" t="s">
        <v>12</v>
      </c>
      <c r="H124" s="23">
        <v>1</v>
      </c>
      <c r="I124" s="22">
        <v>1898</v>
      </c>
      <c r="J124" s="22">
        <v>2106.7800000000002</v>
      </c>
      <c r="K124" s="22">
        <v>2052.7800000000002</v>
      </c>
      <c r="L124" s="5"/>
      <c r="M124" s="6">
        <f t="shared" si="12"/>
        <v>2019.18</v>
      </c>
      <c r="N124" s="7">
        <f t="shared" si="13"/>
        <v>108.36815091775516</v>
      </c>
      <c r="O124" s="7">
        <f t="shared" si="14"/>
        <v>5.3669386046689826</v>
      </c>
      <c r="P124" s="6">
        <f t="shared" si="15"/>
        <v>2019.18</v>
      </c>
      <c r="Q124" s="2"/>
      <c r="R124" s="2"/>
    </row>
    <row r="125" spans="3:18" ht="78.75" x14ac:dyDescent="0.25">
      <c r="C125" s="23">
        <v>109</v>
      </c>
      <c r="D125" s="61"/>
      <c r="E125" s="23">
        <v>109</v>
      </c>
      <c r="F125" s="20" t="s">
        <v>132</v>
      </c>
      <c r="G125" s="23" t="s">
        <v>12</v>
      </c>
      <c r="H125" s="23">
        <v>1</v>
      </c>
      <c r="I125" s="22">
        <v>6547</v>
      </c>
      <c r="J125" s="22">
        <v>7267.17</v>
      </c>
      <c r="K125" s="22">
        <v>7213.17</v>
      </c>
      <c r="L125" s="5"/>
      <c r="M125" s="6">
        <f t="shared" si="12"/>
        <v>7009.11</v>
      </c>
      <c r="N125" s="7">
        <f t="shared" si="13"/>
        <v>401.11164235575779</v>
      </c>
      <c r="O125" s="7">
        <f t="shared" si="14"/>
        <v>5.7227186098628469</v>
      </c>
      <c r="P125" s="6">
        <f t="shared" si="15"/>
        <v>7009.11</v>
      </c>
      <c r="Q125" s="2"/>
      <c r="R125" s="2"/>
    </row>
    <row r="126" spans="3:18" ht="47.25" x14ac:dyDescent="0.25">
      <c r="C126" s="23">
        <v>110</v>
      </c>
      <c r="D126" s="61"/>
      <c r="E126" s="23">
        <v>110</v>
      </c>
      <c r="F126" s="20" t="s">
        <v>133</v>
      </c>
      <c r="G126" s="23" t="s">
        <v>12</v>
      </c>
      <c r="H126" s="23">
        <v>1</v>
      </c>
      <c r="I126" s="22">
        <v>5705.1</v>
      </c>
      <c r="J126" s="22">
        <v>6332.66</v>
      </c>
      <c r="K126" s="22">
        <v>6278.66</v>
      </c>
      <c r="L126" s="5"/>
      <c r="M126" s="6">
        <f t="shared" si="12"/>
        <v>6105.47</v>
      </c>
      <c r="N126" s="7">
        <f t="shared" si="13"/>
        <v>347.78312859213446</v>
      </c>
      <c r="O126" s="7">
        <f t="shared" si="14"/>
        <v>5.6962548107211148</v>
      </c>
      <c r="P126" s="6">
        <f t="shared" si="15"/>
        <v>6105.47</v>
      </c>
      <c r="Q126" s="2"/>
      <c r="R126" s="2"/>
    </row>
    <row r="127" spans="3:18" ht="63" x14ac:dyDescent="0.25">
      <c r="C127" s="23">
        <v>111</v>
      </c>
      <c r="D127" s="61"/>
      <c r="E127" s="23">
        <v>111</v>
      </c>
      <c r="F127" s="20" t="s">
        <v>134</v>
      </c>
      <c r="G127" s="23" t="s">
        <v>12</v>
      </c>
      <c r="H127" s="23">
        <v>1</v>
      </c>
      <c r="I127" s="22">
        <v>499.75</v>
      </c>
      <c r="J127" s="22">
        <v>499.33</v>
      </c>
      <c r="K127" s="22">
        <v>445.33</v>
      </c>
      <c r="L127" s="5"/>
      <c r="M127" s="6">
        <f t="shared" si="12"/>
        <v>481.47</v>
      </c>
      <c r="N127" s="7">
        <f t="shared" si="13"/>
        <v>31.298862599142485</v>
      </c>
      <c r="O127" s="7">
        <f t="shared" si="14"/>
        <v>6.5006880177669393</v>
      </c>
      <c r="P127" s="6">
        <f t="shared" si="15"/>
        <v>481.47</v>
      </c>
      <c r="Q127" s="2"/>
      <c r="R127" s="2"/>
    </row>
    <row r="128" spans="3:18" ht="63" x14ac:dyDescent="0.25">
      <c r="C128" s="23">
        <v>112</v>
      </c>
      <c r="D128" s="61"/>
      <c r="E128" s="23">
        <v>112</v>
      </c>
      <c r="F128" s="20" t="s">
        <v>135</v>
      </c>
      <c r="G128" s="23" t="s">
        <v>12</v>
      </c>
      <c r="H128" s="23">
        <v>1</v>
      </c>
      <c r="I128" s="22">
        <v>3278.6</v>
      </c>
      <c r="J128" s="22">
        <v>3639.25</v>
      </c>
      <c r="K128" s="22">
        <v>3585.25</v>
      </c>
      <c r="L128" s="5"/>
      <c r="M128" s="6">
        <f t="shared" si="12"/>
        <v>3501.03</v>
      </c>
      <c r="N128" s="7">
        <f t="shared" si="13"/>
        <v>194.51591408759685</v>
      </c>
      <c r="O128" s="7">
        <f t="shared" si="14"/>
        <v>5.5559625049655912</v>
      </c>
      <c r="P128" s="6">
        <f t="shared" si="15"/>
        <v>3501.03</v>
      </c>
      <c r="Q128" s="2"/>
      <c r="R128" s="2"/>
    </row>
    <row r="129" spans="3:18" ht="47.25" x14ac:dyDescent="0.25">
      <c r="C129" s="23">
        <v>113</v>
      </c>
      <c r="D129" s="61"/>
      <c r="E129" s="23">
        <v>113</v>
      </c>
      <c r="F129" s="20" t="s">
        <v>136</v>
      </c>
      <c r="G129" s="23" t="s">
        <v>12</v>
      </c>
      <c r="H129" s="23">
        <v>1</v>
      </c>
      <c r="I129" s="22">
        <v>9860</v>
      </c>
      <c r="J129" s="22">
        <v>10944.6</v>
      </c>
      <c r="K129" s="22">
        <v>10890.6</v>
      </c>
      <c r="L129" s="5"/>
      <c r="M129" s="6">
        <f t="shared" si="12"/>
        <v>10565.06</v>
      </c>
      <c r="N129" s="7">
        <f t="shared" si="13"/>
        <v>611.20230147908774</v>
      </c>
      <c r="O129" s="7">
        <f t="shared" si="14"/>
        <v>5.7851285414288967</v>
      </c>
      <c r="P129" s="6">
        <f t="shared" si="15"/>
        <v>10565.06</v>
      </c>
      <c r="Q129" s="2"/>
      <c r="R129" s="2"/>
    </row>
    <row r="130" spans="3:18" ht="63" x14ac:dyDescent="0.25">
      <c r="C130" s="23">
        <v>114</v>
      </c>
      <c r="D130" s="61"/>
      <c r="E130" s="23">
        <v>114</v>
      </c>
      <c r="F130" s="20" t="s">
        <v>137</v>
      </c>
      <c r="G130" s="23" t="s">
        <v>12</v>
      </c>
      <c r="H130" s="23">
        <v>1</v>
      </c>
      <c r="I130" s="22">
        <v>1092</v>
      </c>
      <c r="J130" s="22">
        <v>1212.1199999999999</v>
      </c>
      <c r="K130" s="22">
        <v>1158.1199999999999</v>
      </c>
      <c r="L130" s="5"/>
      <c r="M130" s="6">
        <f t="shared" si="12"/>
        <v>1154.08</v>
      </c>
      <c r="N130" s="7">
        <f t="shared" si="13"/>
        <v>60.161821780926758</v>
      </c>
      <c r="O130" s="7">
        <f t="shared" si="14"/>
        <v>5.2129680594869301</v>
      </c>
      <c r="P130" s="6">
        <f t="shared" si="15"/>
        <v>1154.08</v>
      </c>
      <c r="Q130" s="2"/>
      <c r="R130" s="2"/>
    </row>
    <row r="131" spans="3:18" ht="63" x14ac:dyDescent="0.25">
      <c r="C131" s="23">
        <v>115</v>
      </c>
      <c r="D131" s="61"/>
      <c r="E131" s="23">
        <v>115</v>
      </c>
      <c r="F131" s="20" t="s">
        <v>138</v>
      </c>
      <c r="G131" s="23" t="s">
        <v>12</v>
      </c>
      <c r="H131" s="23">
        <v>1</v>
      </c>
      <c r="I131" s="22">
        <v>501.76</v>
      </c>
      <c r="J131" s="22">
        <v>556.95000000000005</v>
      </c>
      <c r="K131" s="22">
        <v>502.95000000000005</v>
      </c>
      <c r="L131" s="5"/>
      <c r="M131" s="6">
        <f t="shared" si="12"/>
        <v>520.54999999999995</v>
      </c>
      <c r="N131" s="7">
        <f t="shared" si="13"/>
        <v>31.526053247010388</v>
      </c>
      <c r="O131" s="7">
        <f t="shared" si="14"/>
        <v>6.0562968489118036</v>
      </c>
      <c r="P131" s="6">
        <f t="shared" si="15"/>
        <v>520.54999999999995</v>
      </c>
      <c r="Q131" s="2"/>
      <c r="R131" s="2"/>
    </row>
    <row r="132" spans="3:18" ht="45" x14ac:dyDescent="0.25">
      <c r="C132" s="23"/>
      <c r="D132" s="61"/>
      <c r="E132" s="26">
        <v>116</v>
      </c>
      <c r="F132" s="31" t="s">
        <v>141</v>
      </c>
      <c r="G132" s="23" t="s">
        <v>12</v>
      </c>
      <c r="H132" s="23">
        <v>1</v>
      </c>
      <c r="I132" s="21">
        <v>18000</v>
      </c>
      <c r="J132" s="21">
        <v>18000</v>
      </c>
      <c r="K132" s="21">
        <v>18500</v>
      </c>
      <c r="L132" s="5"/>
      <c r="M132" s="6">
        <f t="shared" si="12"/>
        <v>18166.66</v>
      </c>
      <c r="N132" s="7">
        <f t="shared" si="13"/>
        <v>288.6751345948129</v>
      </c>
      <c r="O132" s="7">
        <f t="shared" si="14"/>
        <v>1.5890380212698036</v>
      </c>
      <c r="P132" s="6">
        <f t="shared" si="15"/>
        <v>18166.66</v>
      </c>
      <c r="Q132" s="2"/>
      <c r="R132" s="2"/>
    </row>
    <row r="133" spans="3:18" ht="60" x14ac:dyDescent="0.25">
      <c r="C133" s="23"/>
      <c r="D133" s="61"/>
      <c r="E133" s="26">
        <v>117</v>
      </c>
      <c r="F133" s="31" t="s">
        <v>142</v>
      </c>
      <c r="G133" s="23" t="s">
        <v>12</v>
      </c>
      <c r="H133" s="23">
        <v>1</v>
      </c>
      <c r="I133" s="21">
        <v>19000</v>
      </c>
      <c r="J133" s="21">
        <v>19000</v>
      </c>
      <c r="K133" s="21">
        <v>25000</v>
      </c>
      <c r="L133" s="5"/>
      <c r="M133" s="6">
        <f t="shared" si="12"/>
        <v>21000</v>
      </c>
      <c r="N133" s="7">
        <f t="shared" si="13"/>
        <v>3464.1016151377544</v>
      </c>
      <c r="O133" s="7">
        <f t="shared" si="14"/>
        <v>16.49572197684645</v>
      </c>
      <c r="P133" s="6">
        <f t="shared" si="15"/>
        <v>21000</v>
      </c>
      <c r="Q133" s="2"/>
      <c r="R133" s="2"/>
    </row>
    <row r="134" spans="3:18" ht="45" x14ac:dyDescent="0.25">
      <c r="C134" s="23"/>
      <c r="D134" s="61"/>
      <c r="E134" s="26">
        <v>118</v>
      </c>
      <c r="F134" s="31" t="s">
        <v>143</v>
      </c>
      <c r="G134" s="23" t="s">
        <v>12</v>
      </c>
      <c r="H134" s="23">
        <v>1</v>
      </c>
      <c r="I134" s="21">
        <v>400000</v>
      </c>
      <c r="J134" s="21">
        <v>400000</v>
      </c>
      <c r="K134" s="21">
        <v>385000</v>
      </c>
      <c r="L134" s="5"/>
      <c r="M134" s="6">
        <f t="shared" si="12"/>
        <v>395000</v>
      </c>
      <c r="N134" s="7">
        <f t="shared" si="13"/>
        <v>8660.2540378443864</v>
      </c>
      <c r="O134" s="7">
        <f t="shared" si="14"/>
        <v>2.192469376669465</v>
      </c>
      <c r="P134" s="6">
        <f t="shared" si="15"/>
        <v>395000</v>
      </c>
      <c r="Q134" s="2"/>
      <c r="R134" s="2"/>
    </row>
    <row r="135" spans="3:18" ht="45" x14ac:dyDescent="0.25">
      <c r="C135" s="23"/>
      <c r="D135" s="61"/>
      <c r="E135" s="26">
        <v>119</v>
      </c>
      <c r="F135" s="31" t="s">
        <v>144</v>
      </c>
      <c r="G135" s="23" t="s">
        <v>12</v>
      </c>
      <c r="H135" s="23">
        <v>1</v>
      </c>
      <c r="I135" s="21">
        <v>20500</v>
      </c>
      <c r="J135" s="21">
        <v>20500</v>
      </c>
      <c r="K135" s="21">
        <v>30000</v>
      </c>
      <c r="L135" s="5"/>
      <c r="M135" s="6">
        <f t="shared" si="12"/>
        <v>23666.66</v>
      </c>
      <c r="N135" s="7">
        <f t="shared" si="13"/>
        <v>5484.827557301448</v>
      </c>
      <c r="O135" s="7">
        <f t="shared" si="14"/>
        <v>23.175334235170691</v>
      </c>
      <c r="P135" s="6">
        <f t="shared" si="15"/>
        <v>23666.66</v>
      </c>
      <c r="Q135" s="2"/>
      <c r="R135" s="2"/>
    </row>
    <row r="136" spans="3:18" ht="45" x14ac:dyDescent="0.25">
      <c r="C136" s="23"/>
      <c r="D136" s="61"/>
      <c r="E136" s="26">
        <v>120</v>
      </c>
      <c r="F136" s="31" t="s">
        <v>145</v>
      </c>
      <c r="G136" s="23" t="s">
        <v>12</v>
      </c>
      <c r="H136" s="23">
        <v>1</v>
      </c>
      <c r="I136" s="21">
        <v>350</v>
      </c>
      <c r="J136" s="21">
        <v>350</v>
      </c>
      <c r="K136" s="21">
        <v>550</v>
      </c>
      <c r="L136" s="5"/>
      <c r="M136" s="6">
        <f t="shared" si="12"/>
        <v>416.66</v>
      </c>
      <c r="N136" s="7">
        <f t="shared" si="13"/>
        <v>115.47005383792519</v>
      </c>
      <c r="O136" s="7">
        <f t="shared" si="14"/>
        <v>27.713256333203372</v>
      </c>
      <c r="P136" s="6">
        <f t="shared" si="15"/>
        <v>416.66</v>
      </c>
      <c r="Q136" s="2"/>
      <c r="R136" s="2"/>
    </row>
    <row r="137" spans="3:18" ht="45" x14ac:dyDescent="0.25">
      <c r="C137" s="23"/>
      <c r="D137" s="61"/>
      <c r="E137" s="26">
        <v>121</v>
      </c>
      <c r="F137" s="31" t="s">
        <v>146</v>
      </c>
      <c r="G137" s="23" t="s">
        <v>12</v>
      </c>
      <c r="H137" s="23">
        <v>1</v>
      </c>
      <c r="I137" s="21">
        <v>350</v>
      </c>
      <c r="J137" s="21">
        <v>350</v>
      </c>
      <c r="K137" s="21">
        <v>550</v>
      </c>
      <c r="L137" s="5"/>
      <c r="M137" s="6">
        <f t="shared" si="12"/>
        <v>416.66</v>
      </c>
      <c r="N137" s="7">
        <f t="shared" si="13"/>
        <v>115.47005383792519</v>
      </c>
      <c r="O137" s="7">
        <f t="shared" si="14"/>
        <v>27.713256333203372</v>
      </c>
      <c r="P137" s="6">
        <f t="shared" si="15"/>
        <v>416.66</v>
      </c>
      <c r="Q137" s="2"/>
      <c r="R137" s="2"/>
    </row>
    <row r="138" spans="3:18" ht="60" x14ac:dyDescent="0.25">
      <c r="C138" s="23"/>
      <c r="D138" s="61"/>
      <c r="E138" s="26">
        <v>122</v>
      </c>
      <c r="F138" s="31" t="s">
        <v>147</v>
      </c>
      <c r="G138" s="23" t="s">
        <v>12</v>
      </c>
      <c r="H138" s="23">
        <v>1</v>
      </c>
      <c r="I138" s="21">
        <v>14000</v>
      </c>
      <c r="J138" s="21">
        <v>14000</v>
      </c>
      <c r="K138" s="21">
        <v>12000</v>
      </c>
      <c r="L138" s="5"/>
      <c r="M138" s="6">
        <f t="shared" si="12"/>
        <v>13333.33</v>
      </c>
      <c r="N138" s="7">
        <f t="shared" si="13"/>
        <v>1154.7005383792514</v>
      </c>
      <c r="O138" s="7">
        <f t="shared" si="14"/>
        <v>8.6602562029084371</v>
      </c>
      <c r="P138" s="6">
        <f t="shared" si="15"/>
        <v>13333.33</v>
      </c>
    </row>
    <row r="139" spans="3:18" ht="60" x14ac:dyDescent="0.25">
      <c r="C139" s="23"/>
      <c r="D139" s="61"/>
      <c r="E139" s="26">
        <v>123</v>
      </c>
      <c r="F139" s="31" t="s">
        <v>148</v>
      </c>
      <c r="G139" s="23" t="s">
        <v>12</v>
      </c>
      <c r="H139" s="23">
        <v>1</v>
      </c>
      <c r="I139" s="21">
        <v>420</v>
      </c>
      <c r="J139" s="21">
        <v>420</v>
      </c>
      <c r="K139" s="21">
        <v>500</v>
      </c>
      <c r="L139" s="5"/>
      <c r="M139" s="6">
        <f t="shared" si="12"/>
        <v>446.66</v>
      </c>
      <c r="N139" s="7">
        <f t="shared" si="13"/>
        <v>46.188021535170066</v>
      </c>
      <c r="O139" s="7">
        <f t="shared" si="14"/>
        <v>10.340756175876519</v>
      </c>
      <c r="P139" s="6">
        <f t="shared" si="15"/>
        <v>446.66</v>
      </c>
    </row>
    <row r="140" spans="3:18" ht="60" x14ac:dyDescent="0.25">
      <c r="C140" s="23"/>
      <c r="D140" s="61"/>
      <c r="E140" s="26">
        <v>124</v>
      </c>
      <c r="F140" s="31" t="s">
        <v>149</v>
      </c>
      <c r="G140" s="23" t="s">
        <v>12</v>
      </c>
      <c r="H140" s="23">
        <v>1</v>
      </c>
      <c r="I140" s="21">
        <v>420</v>
      </c>
      <c r="J140" s="21">
        <v>420</v>
      </c>
      <c r="K140" s="21">
        <v>500</v>
      </c>
      <c r="L140" s="5"/>
      <c r="M140" s="6">
        <f t="shared" si="12"/>
        <v>446.66</v>
      </c>
      <c r="N140" s="7">
        <f t="shared" si="13"/>
        <v>46.188021535170066</v>
      </c>
      <c r="O140" s="7">
        <f t="shared" si="14"/>
        <v>10.340756175876519</v>
      </c>
      <c r="P140" s="6">
        <f t="shared" si="15"/>
        <v>446.66</v>
      </c>
    </row>
    <row r="141" spans="3:18" ht="60" x14ac:dyDescent="0.25">
      <c r="C141" s="23"/>
      <c r="D141" s="61"/>
      <c r="E141" s="26">
        <v>125</v>
      </c>
      <c r="F141" s="31" t="s">
        <v>150</v>
      </c>
      <c r="G141" s="23" t="s">
        <v>12</v>
      </c>
      <c r="H141" s="23">
        <v>1</v>
      </c>
      <c r="I141" s="21">
        <v>420</v>
      </c>
      <c r="J141" s="21">
        <v>420</v>
      </c>
      <c r="K141" s="21">
        <v>500</v>
      </c>
      <c r="L141" s="5"/>
      <c r="M141" s="6">
        <f t="shared" si="12"/>
        <v>446.66</v>
      </c>
      <c r="N141" s="7">
        <f t="shared" si="13"/>
        <v>46.188021535170066</v>
      </c>
      <c r="O141" s="7">
        <f t="shared" si="14"/>
        <v>10.340756175876519</v>
      </c>
      <c r="P141" s="6">
        <f t="shared" si="15"/>
        <v>446.66</v>
      </c>
    </row>
    <row r="142" spans="3:18" ht="45" x14ac:dyDescent="0.25">
      <c r="C142" s="23"/>
      <c r="D142" s="61"/>
      <c r="E142" s="26">
        <v>126</v>
      </c>
      <c r="F142" s="31" t="s">
        <v>151</v>
      </c>
      <c r="G142" s="23" t="s">
        <v>12</v>
      </c>
      <c r="H142" s="23">
        <v>1</v>
      </c>
      <c r="I142" s="21">
        <v>4800</v>
      </c>
      <c r="J142" s="21">
        <v>4800</v>
      </c>
      <c r="K142" s="21">
        <v>4600</v>
      </c>
      <c r="L142" s="5"/>
      <c r="M142" s="6">
        <f t="shared" si="12"/>
        <v>4733.33</v>
      </c>
      <c r="N142" s="7">
        <f t="shared" si="13"/>
        <v>115.47005383792515</v>
      </c>
      <c r="O142" s="7">
        <f t="shared" si="14"/>
        <v>2.4395098976391916</v>
      </c>
      <c r="P142" s="6">
        <f t="shared" si="15"/>
        <v>4733.33</v>
      </c>
    </row>
    <row r="143" spans="3:18" ht="60" x14ac:dyDescent="0.25">
      <c r="C143" s="23"/>
      <c r="D143" s="61"/>
      <c r="E143" s="26">
        <v>127</v>
      </c>
      <c r="F143" s="31" t="s">
        <v>152</v>
      </c>
      <c r="G143" s="23" t="s">
        <v>12</v>
      </c>
      <c r="H143" s="23">
        <v>1</v>
      </c>
      <c r="I143" s="21">
        <v>8200</v>
      </c>
      <c r="J143" s="21">
        <v>8200</v>
      </c>
      <c r="K143" s="21">
        <v>8600</v>
      </c>
      <c r="L143" s="5"/>
      <c r="M143" s="6">
        <f t="shared" si="12"/>
        <v>8333.33</v>
      </c>
      <c r="N143" s="7">
        <f t="shared" si="13"/>
        <v>230.9401076758503</v>
      </c>
      <c r="O143" s="7">
        <f t="shared" si="14"/>
        <v>2.7712824006231638</v>
      </c>
      <c r="P143" s="6">
        <f t="shared" si="15"/>
        <v>8333.33</v>
      </c>
    </row>
    <row r="144" spans="3:18" ht="45" x14ac:dyDescent="0.25">
      <c r="C144" s="23"/>
      <c r="D144" s="61"/>
      <c r="E144" s="26">
        <v>128</v>
      </c>
      <c r="F144" s="31" t="s">
        <v>153</v>
      </c>
      <c r="G144" s="23" t="s">
        <v>12</v>
      </c>
      <c r="H144" s="23">
        <v>1</v>
      </c>
      <c r="I144" s="21">
        <v>92500</v>
      </c>
      <c r="J144" s="21">
        <v>92500</v>
      </c>
      <c r="K144" s="21">
        <v>94500</v>
      </c>
      <c r="L144" s="5"/>
      <c r="M144" s="6">
        <f t="shared" si="12"/>
        <v>93166.66</v>
      </c>
      <c r="N144" s="7">
        <f t="shared" si="13"/>
        <v>1154.7005383792516</v>
      </c>
      <c r="O144" s="7">
        <f t="shared" si="14"/>
        <v>1.2393924375728953</v>
      </c>
      <c r="P144" s="6">
        <f t="shared" si="15"/>
        <v>93166.66</v>
      </c>
    </row>
    <row r="145" spans="3:16" ht="45" x14ac:dyDescent="0.25">
      <c r="C145" s="23"/>
      <c r="D145" s="61"/>
      <c r="E145" s="26">
        <v>129</v>
      </c>
      <c r="F145" s="31" t="s">
        <v>154</v>
      </c>
      <c r="G145" s="23" t="s">
        <v>12</v>
      </c>
      <c r="H145" s="23">
        <v>1</v>
      </c>
      <c r="I145" s="21">
        <v>3600</v>
      </c>
      <c r="J145" s="21">
        <v>3600</v>
      </c>
      <c r="K145" s="21">
        <v>3300</v>
      </c>
      <c r="L145" s="5"/>
      <c r="M145" s="6">
        <f t="shared" ref="M145:M158" si="16">ROUNDDOWN(AVERAGE(I145:K145),2)</f>
        <v>3500</v>
      </c>
      <c r="N145" s="7">
        <f t="shared" ref="N145:N158" si="17">STDEV(I145:K145)</f>
        <v>173.20508075688772</v>
      </c>
      <c r="O145" s="7">
        <f t="shared" ref="O145:O158" si="18">N145/M145*100</f>
        <v>4.948716593053935</v>
      </c>
      <c r="P145" s="6">
        <f t="shared" ref="P145:P158" si="19">M145*H145</f>
        <v>3500</v>
      </c>
    </row>
    <row r="146" spans="3:16" ht="105" x14ac:dyDescent="0.25">
      <c r="C146" s="23"/>
      <c r="D146" s="61"/>
      <c r="E146" s="26">
        <v>130</v>
      </c>
      <c r="F146" s="31" t="s">
        <v>155</v>
      </c>
      <c r="G146" s="23" t="s">
        <v>12</v>
      </c>
      <c r="H146" s="23">
        <v>1</v>
      </c>
      <c r="I146" s="21">
        <v>2700</v>
      </c>
      <c r="J146" s="21">
        <v>2700</v>
      </c>
      <c r="K146" s="21">
        <v>2600</v>
      </c>
      <c r="L146" s="5"/>
      <c r="M146" s="6">
        <f t="shared" si="16"/>
        <v>2666.66</v>
      </c>
      <c r="N146" s="7">
        <f t="shared" si="17"/>
        <v>57.735026918962575</v>
      </c>
      <c r="O146" s="7">
        <f t="shared" si="18"/>
        <v>2.1650689221334023</v>
      </c>
      <c r="P146" s="6">
        <f t="shared" si="19"/>
        <v>2666.66</v>
      </c>
    </row>
    <row r="147" spans="3:16" ht="75" x14ac:dyDescent="0.25">
      <c r="C147" s="23"/>
      <c r="D147" s="61"/>
      <c r="E147" s="26">
        <v>131</v>
      </c>
      <c r="F147" s="31" t="s">
        <v>156</v>
      </c>
      <c r="G147" s="23" t="s">
        <v>12</v>
      </c>
      <c r="H147" s="23">
        <v>1</v>
      </c>
      <c r="I147" s="21">
        <v>104000</v>
      </c>
      <c r="J147" s="21">
        <v>104000</v>
      </c>
      <c r="K147" s="21">
        <v>106000</v>
      </c>
      <c r="L147" s="5"/>
      <c r="M147" s="6">
        <f t="shared" si="16"/>
        <v>104666.66</v>
      </c>
      <c r="N147" s="7">
        <f t="shared" si="17"/>
        <v>1154.7005383792516</v>
      </c>
      <c r="O147" s="7">
        <f t="shared" si="18"/>
        <v>1.1032171451532431</v>
      </c>
      <c r="P147" s="6">
        <f t="shared" si="19"/>
        <v>104666.66</v>
      </c>
    </row>
    <row r="148" spans="3:16" ht="30" x14ac:dyDescent="0.25">
      <c r="C148" s="23"/>
      <c r="D148" s="61"/>
      <c r="E148" s="26">
        <v>132</v>
      </c>
      <c r="F148" s="31" t="s">
        <v>157</v>
      </c>
      <c r="G148" s="23" t="s">
        <v>12</v>
      </c>
      <c r="H148" s="23">
        <v>1</v>
      </c>
      <c r="I148" s="21">
        <v>2700</v>
      </c>
      <c r="J148" s="21">
        <v>2700</v>
      </c>
      <c r="K148" s="21">
        <v>2500</v>
      </c>
      <c r="L148" s="5"/>
      <c r="M148" s="6">
        <f t="shared" si="16"/>
        <v>2633.33</v>
      </c>
      <c r="N148" s="7">
        <f t="shared" si="17"/>
        <v>115.47005383792515</v>
      </c>
      <c r="O148" s="7">
        <f t="shared" si="18"/>
        <v>4.3849443039013396</v>
      </c>
      <c r="P148" s="6">
        <f t="shared" si="19"/>
        <v>2633.33</v>
      </c>
    </row>
    <row r="149" spans="3:16" x14ac:dyDescent="0.25">
      <c r="C149" s="23"/>
      <c r="D149" s="61"/>
      <c r="E149" s="26">
        <v>133</v>
      </c>
      <c r="F149" s="31" t="s">
        <v>158</v>
      </c>
      <c r="G149" s="23" t="s">
        <v>12</v>
      </c>
      <c r="H149" s="23">
        <v>1</v>
      </c>
      <c r="I149" s="21">
        <v>1900</v>
      </c>
      <c r="J149" s="21">
        <v>1900</v>
      </c>
      <c r="K149" s="21">
        <v>2000</v>
      </c>
      <c r="L149" s="5"/>
      <c r="M149" s="6">
        <f t="shared" si="16"/>
        <v>1933.33</v>
      </c>
      <c r="N149" s="7">
        <f t="shared" si="17"/>
        <v>57.735026918962575</v>
      </c>
      <c r="O149" s="7">
        <f t="shared" si="18"/>
        <v>2.9862996446009</v>
      </c>
      <c r="P149" s="6">
        <f t="shared" si="19"/>
        <v>1933.33</v>
      </c>
    </row>
    <row r="150" spans="3:16" ht="60" x14ac:dyDescent="0.25">
      <c r="C150" s="23"/>
      <c r="D150" s="61"/>
      <c r="E150" s="26">
        <v>134</v>
      </c>
      <c r="F150" s="31" t="s">
        <v>159</v>
      </c>
      <c r="G150" s="23" t="s">
        <v>12</v>
      </c>
      <c r="H150" s="23">
        <v>1</v>
      </c>
      <c r="I150" s="21">
        <v>2800</v>
      </c>
      <c r="J150" s="21">
        <v>2800</v>
      </c>
      <c r="K150" s="21">
        <v>2700</v>
      </c>
      <c r="L150" s="5"/>
      <c r="M150" s="6">
        <f t="shared" si="16"/>
        <v>2766.66</v>
      </c>
      <c r="N150" s="7">
        <f t="shared" si="17"/>
        <v>57.735026918962575</v>
      </c>
      <c r="O150" s="7">
        <f t="shared" si="18"/>
        <v>2.0868132303558289</v>
      </c>
      <c r="P150" s="6">
        <f t="shared" si="19"/>
        <v>2766.66</v>
      </c>
    </row>
    <row r="151" spans="3:16" ht="45" x14ac:dyDescent="0.25">
      <c r="C151" s="23"/>
      <c r="D151" s="61"/>
      <c r="E151" s="26">
        <v>135</v>
      </c>
      <c r="F151" s="31" t="s">
        <v>160</v>
      </c>
      <c r="G151" s="23" t="s">
        <v>12</v>
      </c>
      <c r="H151" s="23">
        <v>1</v>
      </c>
      <c r="I151" s="21">
        <v>500</v>
      </c>
      <c r="J151" s="21">
        <v>500</v>
      </c>
      <c r="K151" s="21">
        <v>600</v>
      </c>
      <c r="L151" s="5"/>
      <c r="M151" s="6">
        <f t="shared" si="16"/>
        <v>533.33000000000004</v>
      </c>
      <c r="N151" s="7">
        <f t="shared" si="17"/>
        <v>57.735026918962575</v>
      </c>
      <c r="O151" s="7">
        <f t="shared" si="18"/>
        <v>10.825385205963018</v>
      </c>
      <c r="P151" s="6">
        <f t="shared" si="19"/>
        <v>533.33000000000004</v>
      </c>
    </row>
    <row r="152" spans="3:16" ht="45" x14ac:dyDescent="0.25">
      <c r="C152" s="23"/>
      <c r="D152" s="61"/>
      <c r="E152" s="26">
        <v>136</v>
      </c>
      <c r="F152" s="31" t="s">
        <v>161</v>
      </c>
      <c r="G152" s="23" t="s">
        <v>12</v>
      </c>
      <c r="H152" s="23">
        <v>1</v>
      </c>
      <c r="I152" s="21">
        <v>1800</v>
      </c>
      <c r="J152" s="21">
        <v>1800</v>
      </c>
      <c r="K152" s="21">
        <v>2000</v>
      </c>
      <c r="L152" s="5"/>
      <c r="M152" s="6">
        <f t="shared" si="16"/>
        <v>1866.66</v>
      </c>
      <c r="N152" s="7">
        <f t="shared" si="17"/>
        <v>115.47005383792515</v>
      </c>
      <c r="O152" s="7">
        <f t="shared" si="18"/>
        <v>6.1859178338811116</v>
      </c>
      <c r="P152" s="6">
        <f t="shared" si="19"/>
        <v>1866.66</v>
      </c>
    </row>
    <row r="153" spans="3:16" ht="45" x14ac:dyDescent="0.25">
      <c r="C153" s="23"/>
      <c r="D153" s="61"/>
      <c r="E153" s="26">
        <v>137</v>
      </c>
      <c r="F153" s="31" t="s">
        <v>162</v>
      </c>
      <c r="G153" s="23" t="s">
        <v>12</v>
      </c>
      <c r="H153" s="23">
        <v>1</v>
      </c>
      <c r="I153" s="21">
        <v>1800</v>
      </c>
      <c r="J153" s="21">
        <v>1800</v>
      </c>
      <c r="K153" s="21">
        <v>2000</v>
      </c>
      <c r="L153" s="5"/>
      <c r="M153" s="6">
        <f t="shared" si="16"/>
        <v>1866.66</v>
      </c>
      <c r="N153" s="7">
        <f t="shared" si="17"/>
        <v>115.47005383792515</v>
      </c>
      <c r="O153" s="7">
        <f t="shared" si="18"/>
        <v>6.1859178338811116</v>
      </c>
      <c r="P153" s="6">
        <f t="shared" si="19"/>
        <v>1866.66</v>
      </c>
    </row>
    <row r="154" spans="3:16" ht="30" x14ac:dyDescent="0.25">
      <c r="C154" s="23"/>
      <c r="D154" s="61"/>
      <c r="E154" s="26">
        <v>138</v>
      </c>
      <c r="F154" s="31" t="s">
        <v>163</v>
      </c>
      <c r="G154" s="23" t="s">
        <v>12</v>
      </c>
      <c r="H154" s="23">
        <v>1</v>
      </c>
      <c r="I154" s="21">
        <v>46000</v>
      </c>
      <c r="J154" s="21">
        <v>46000</v>
      </c>
      <c r="K154" s="21">
        <v>47000</v>
      </c>
      <c r="L154" s="5"/>
      <c r="M154" s="6">
        <f t="shared" si="16"/>
        <v>46333.33</v>
      </c>
      <c r="N154" s="7">
        <f t="shared" si="17"/>
        <v>577.35026918962581</v>
      </c>
      <c r="O154" s="7">
        <f t="shared" si="18"/>
        <v>1.2460798073214807</v>
      </c>
      <c r="P154" s="6">
        <f t="shared" si="19"/>
        <v>46333.33</v>
      </c>
    </row>
    <row r="155" spans="3:16" ht="45" x14ac:dyDescent="0.25">
      <c r="C155" s="23"/>
      <c r="D155" s="61"/>
      <c r="E155" s="26">
        <v>139</v>
      </c>
      <c r="F155" s="31" t="s">
        <v>164</v>
      </c>
      <c r="G155" s="23" t="s">
        <v>12</v>
      </c>
      <c r="H155" s="23">
        <v>1</v>
      </c>
      <c r="I155" s="21">
        <v>450</v>
      </c>
      <c r="J155" s="21">
        <v>450</v>
      </c>
      <c r="K155" s="21">
        <v>380</v>
      </c>
      <c r="L155" s="5"/>
      <c r="M155" s="6">
        <f t="shared" si="16"/>
        <v>426.66</v>
      </c>
      <c r="N155" s="7">
        <f t="shared" si="17"/>
        <v>40.414518843273804</v>
      </c>
      <c r="O155" s="7">
        <f t="shared" si="18"/>
        <v>9.4723008585932131</v>
      </c>
      <c r="P155" s="6">
        <f t="shared" si="19"/>
        <v>426.66</v>
      </c>
    </row>
    <row r="156" spans="3:16" ht="60" x14ac:dyDescent="0.25">
      <c r="C156" s="23"/>
      <c r="D156" s="61"/>
      <c r="E156" s="26">
        <v>140</v>
      </c>
      <c r="F156" s="31" t="s">
        <v>165</v>
      </c>
      <c r="G156" s="23" t="s">
        <v>12</v>
      </c>
      <c r="H156" s="23">
        <v>1</v>
      </c>
      <c r="I156" s="21">
        <v>300</v>
      </c>
      <c r="J156" s="21">
        <v>300</v>
      </c>
      <c r="K156" s="21">
        <v>220</v>
      </c>
      <c r="L156" s="5"/>
      <c r="M156" s="6">
        <f t="shared" si="16"/>
        <v>273.33</v>
      </c>
      <c r="N156" s="7">
        <f t="shared" si="17"/>
        <v>46.188021535170009</v>
      </c>
      <c r="O156" s="7">
        <f t="shared" si="18"/>
        <v>16.898262735583362</v>
      </c>
      <c r="P156" s="6">
        <f t="shared" si="19"/>
        <v>273.33</v>
      </c>
    </row>
    <row r="157" spans="3:16" ht="30" x14ac:dyDescent="0.25">
      <c r="C157" s="23"/>
      <c r="D157" s="61"/>
      <c r="E157" s="26">
        <v>141</v>
      </c>
      <c r="F157" s="31" t="s">
        <v>166</v>
      </c>
      <c r="G157" s="23" t="s">
        <v>12</v>
      </c>
      <c r="H157" s="23">
        <v>1</v>
      </c>
      <c r="I157" s="21">
        <v>111</v>
      </c>
      <c r="J157" s="21">
        <v>111</v>
      </c>
      <c r="K157" s="21">
        <v>117</v>
      </c>
      <c r="L157" s="5"/>
      <c r="M157" s="6">
        <f t="shared" si="16"/>
        <v>113</v>
      </c>
      <c r="N157" s="7">
        <f t="shared" si="17"/>
        <v>3.4641016151377544</v>
      </c>
      <c r="O157" s="7">
        <f t="shared" si="18"/>
        <v>3.0655766505643842</v>
      </c>
      <c r="P157" s="6">
        <f t="shared" si="19"/>
        <v>113</v>
      </c>
    </row>
    <row r="158" spans="3:16" ht="30" x14ac:dyDescent="0.25">
      <c r="C158" s="25"/>
      <c r="D158" s="61"/>
      <c r="E158" s="25">
        <v>142</v>
      </c>
      <c r="F158" s="31" t="s">
        <v>167</v>
      </c>
      <c r="G158" s="24" t="s">
        <v>12</v>
      </c>
      <c r="H158" s="24">
        <v>1</v>
      </c>
      <c r="I158" s="21">
        <v>116</v>
      </c>
      <c r="J158" s="21">
        <v>116</v>
      </c>
      <c r="K158" s="21">
        <v>112</v>
      </c>
      <c r="L158" s="5"/>
      <c r="M158" s="6">
        <f t="shared" si="16"/>
        <v>114.66</v>
      </c>
      <c r="N158" s="7">
        <f t="shared" si="17"/>
        <v>2.3094010767585034</v>
      </c>
      <c r="O158" s="7">
        <f t="shared" si="18"/>
        <v>2.0141296675026195</v>
      </c>
      <c r="P158" s="6">
        <f t="shared" si="19"/>
        <v>114.66</v>
      </c>
    </row>
    <row r="159" spans="3:16" ht="15.75" x14ac:dyDescent="0.25">
      <c r="C159" s="1"/>
      <c r="D159" s="1"/>
      <c r="E159" s="1"/>
      <c r="F159" s="62" t="s">
        <v>21</v>
      </c>
      <c r="G159" s="62"/>
      <c r="H159" s="62"/>
      <c r="I159" s="62"/>
      <c r="J159" s="62"/>
      <c r="K159" s="62"/>
      <c r="L159" s="62"/>
      <c r="M159" s="62"/>
      <c r="N159" s="62"/>
      <c r="O159" s="62"/>
      <c r="P159" s="3">
        <f>SUM(P17:P158)</f>
        <v>1976205.5299999998</v>
      </c>
    </row>
    <row r="160" spans="3:16" x14ac:dyDescent="0.25">
      <c r="C160" s="1"/>
      <c r="D160" s="1"/>
      <c r="E160" s="1"/>
      <c r="F160" s="1"/>
      <c r="G160" s="1"/>
      <c r="H160" s="1"/>
      <c r="I160" s="1"/>
      <c r="J160" s="1"/>
      <c r="K160" s="1"/>
      <c r="L160" s="1"/>
      <c r="M160" s="1"/>
      <c r="N160" s="1"/>
      <c r="O160" s="1"/>
      <c r="P160" s="1"/>
    </row>
    <row r="161" spans="3:16" ht="15.75" x14ac:dyDescent="0.25">
      <c r="C161" s="63" t="s">
        <v>175</v>
      </c>
      <c r="D161" s="63"/>
      <c r="E161" s="63"/>
      <c r="F161" s="63"/>
      <c r="G161" s="63"/>
      <c r="H161" s="63"/>
      <c r="I161" s="63"/>
      <c r="J161" s="63"/>
      <c r="K161" s="63"/>
      <c r="L161" s="63"/>
      <c r="M161" s="63"/>
      <c r="N161" s="63"/>
      <c r="O161" s="63"/>
      <c r="P161" s="63"/>
    </row>
    <row r="162" spans="3:16" ht="15.75" x14ac:dyDescent="0.25">
      <c r="C162" s="71" t="s">
        <v>173</v>
      </c>
      <c r="D162" s="71"/>
      <c r="E162" s="71"/>
      <c r="F162" s="71"/>
      <c r="G162" s="71"/>
      <c r="H162" s="71"/>
      <c r="I162" s="71"/>
      <c r="J162" s="71"/>
      <c r="K162" s="71"/>
      <c r="L162" s="71"/>
      <c r="M162" s="71"/>
      <c r="N162" s="71"/>
      <c r="O162" s="71"/>
      <c r="P162" s="71"/>
    </row>
    <row r="163" spans="3:16" ht="15.75" x14ac:dyDescent="0.25">
      <c r="C163" s="72" t="s">
        <v>172</v>
      </c>
      <c r="D163" s="72"/>
      <c r="E163" s="72"/>
      <c r="F163" s="72"/>
      <c r="G163" s="72"/>
      <c r="H163" s="72"/>
      <c r="I163" s="72"/>
      <c r="J163" s="72"/>
      <c r="K163" s="72"/>
      <c r="L163" s="72"/>
      <c r="M163" s="72"/>
      <c r="N163" s="72"/>
      <c r="O163" s="72"/>
      <c r="P163" s="72"/>
    </row>
    <row r="164" spans="3:16" ht="15.75" x14ac:dyDescent="0.25">
      <c r="C164" s="71" t="s">
        <v>174</v>
      </c>
      <c r="D164" s="71"/>
      <c r="E164" s="71"/>
      <c r="F164" s="71"/>
      <c r="G164" s="71"/>
      <c r="H164" s="71"/>
      <c r="I164" s="71"/>
      <c r="J164" s="71"/>
      <c r="K164" s="71"/>
      <c r="L164" s="71"/>
      <c r="M164" s="71"/>
      <c r="N164" s="71"/>
      <c r="O164" s="71"/>
      <c r="P164" s="71"/>
    </row>
    <row r="165" spans="3:16" x14ac:dyDescent="0.25">
      <c r="C165" s="1"/>
      <c r="D165" s="1"/>
      <c r="E165" s="1"/>
      <c r="F165" s="1"/>
      <c r="G165" s="1"/>
      <c r="H165" s="1"/>
      <c r="I165" s="1"/>
      <c r="J165" s="1"/>
      <c r="K165" s="1"/>
      <c r="L165" s="1"/>
      <c r="M165" s="1"/>
      <c r="N165" s="1"/>
      <c r="O165" s="1"/>
      <c r="P165" s="1"/>
    </row>
    <row r="166" spans="3:16" x14ac:dyDescent="0.25">
      <c r="C166" s="57" t="s">
        <v>23</v>
      </c>
      <c r="D166" s="57"/>
      <c r="E166" s="57"/>
      <c r="F166" s="58"/>
      <c r="G166" s="58"/>
      <c r="H166" s="58"/>
      <c r="I166" s="58"/>
      <c r="J166" s="58"/>
      <c r="K166" s="58"/>
      <c r="L166" s="58"/>
      <c r="M166" s="58"/>
      <c r="N166" s="58"/>
      <c r="O166" s="58"/>
      <c r="P166" s="58"/>
    </row>
    <row r="167" spans="3:16" x14ac:dyDescent="0.25">
      <c r="C167" s="58"/>
      <c r="D167" s="58"/>
      <c r="E167" s="58"/>
      <c r="F167" s="58"/>
      <c r="G167" s="58"/>
      <c r="H167" s="58"/>
      <c r="I167" s="58"/>
      <c r="J167" s="58"/>
      <c r="K167" s="58"/>
      <c r="L167" s="58"/>
      <c r="M167" s="58"/>
      <c r="N167" s="58"/>
      <c r="O167" s="58"/>
      <c r="P167" s="58"/>
    </row>
    <row r="168" spans="3:16" x14ac:dyDescent="0.25">
      <c r="C168" s="58"/>
      <c r="D168" s="58"/>
      <c r="E168" s="58"/>
      <c r="F168" s="58"/>
      <c r="G168" s="58"/>
      <c r="H168" s="58"/>
      <c r="I168" s="58"/>
      <c r="J168" s="58"/>
      <c r="K168" s="58"/>
      <c r="L168" s="58"/>
      <c r="M168" s="58"/>
      <c r="N168" s="58"/>
      <c r="O168" s="58"/>
      <c r="P168" s="58"/>
    </row>
    <row r="169" spans="3:16" x14ac:dyDescent="0.25">
      <c r="C169" s="58"/>
      <c r="D169" s="58"/>
      <c r="E169" s="58"/>
      <c r="F169" s="58"/>
      <c r="G169" s="58"/>
      <c r="H169" s="58"/>
      <c r="I169" s="58"/>
      <c r="J169" s="58"/>
      <c r="K169" s="58"/>
      <c r="L169" s="58"/>
      <c r="M169" s="58"/>
      <c r="N169" s="58"/>
      <c r="O169" s="58"/>
      <c r="P169" s="58"/>
    </row>
    <row r="170" spans="3:16" x14ac:dyDescent="0.25">
      <c r="C170" s="58"/>
      <c r="D170" s="58"/>
      <c r="E170" s="58"/>
      <c r="F170" s="58"/>
      <c r="G170" s="58"/>
      <c r="H170" s="58"/>
      <c r="I170" s="58"/>
      <c r="J170" s="58"/>
      <c r="K170" s="58"/>
      <c r="L170" s="58"/>
      <c r="M170" s="58"/>
      <c r="N170" s="58"/>
      <c r="O170" s="58"/>
      <c r="P170" s="58"/>
    </row>
    <row r="171" spans="3:16" x14ac:dyDescent="0.25">
      <c r="C171" s="58"/>
      <c r="D171" s="58"/>
      <c r="E171" s="58"/>
      <c r="F171" s="58"/>
      <c r="G171" s="58"/>
      <c r="H171" s="58"/>
      <c r="I171" s="58"/>
      <c r="J171" s="58"/>
      <c r="K171" s="58"/>
      <c r="L171" s="58"/>
      <c r="M171" s="58"/>
      <c r="N171" s="58"/>
      <c r="O171" s="58"/>
      <c r="P171" s="58"/>
    </row>
    <row r="172" spans="3:16" x14ac:dyDescent="0.25">
      <c r="C172" s="58"/>
      <c r="D172" s="58"/>
      <c r="E172" s="58"/>
      <c r="F172" s="58"/>
      <c r="G172" s="58"/>
      <c r="H172" s="58"/>
      <c r="I172" s="58"/>
      <c r="J172" s="58"/>
      <c r="K172" s="58"/>
      <c r="L172" s="58"/>
      <c r="M172" s="58"/>
      <c r="N172" s="58"/>
      <c r="O172" s="58"/>
      <c r="P172" s="58"/>
    </row>
    <row r="173" spans="3:16" x14ac:dyDescent="0.25">
      <c r="C173" s="58"/>
      <c r="D173" s="58"/>
      <c r="E173" s="58"/>
      <c r="F173" s="58"/>
      <c r="G173" s="58"/>
      <c r="H173" s="58"/>
      <c r="I173" s="58"/>
      <c r="J173" s="58"/>
      <c r="K173" s="58"/>
      <c r="L173" s="58"/>
      <c r="M173" s="58"/>
      <c r="N173" s="58"/>
      <c r="O173" s="58"/>
      <c r="P173" s="58"/>
    </row>
    <row r="174" spans="3:16" x14ac:dyDescent="0.25">
      <c r="C174" s="58"/>
      <c r="D174" s="58"/>
      <c r="E174" s="58"/>
      <c r="F174" s="58"/>
      <c r="G174" s="58"/>
      <c r="H174" s="58"/>
      <c r="I174" s="58"/>
      <c r="J174" s="58"/>
      <c r="K174" s="58"/>
      <c r="L174" s="58"/>
      <c r="M174" s="58"/>
      <c r="N174" s="58"/>
      <c r="O174" s="58"/>
      <c r="P174" s="58"/>
    </row>
  </sheetData>
  <mergeCells count="34">
    <mergeCell ref="Q4:Q6"/>
    <mergeCell ref="R5:R6"/>
    <mergeCell ref="I4:P4"/>
    <mergeCell ref="L5:L6"/>
    <mergeCell ref="M5:M6"/>
    <mergeCell ref="N5:N6"/>
    <mergeCell ref="O5:P6"/>
    <mergeCell ref="C4:C6"/>
    <mergeCell ref="I5:K5"/>
    <mergeCell ref="C162:P162"/>
    <mergeCell ref="C163:P163"/>
    <mergeCell ref="C164:P164"/>
    <mergeCell ref="C14:P14"/>
    <mergeCell ref="D7:D8"/>
    <mergeCell ref="H15:H16"/>
    <mergeCell ref="I15:L15"/>
    <mergeCell ref="M15:O15"/>
    <mergeCell ref="H4:H6"/>
    <mergeCell ref="C166:P174"/>
    <mergeCell ref="E4:E6"/>
    <mergeCell ref="F4:F6"/>
    <mergeCell ref="D17:D158"/>
    <mergeCell ref="F159:O159"/>
    <mergeCell ref="C161:P161"/>
    <mergeCell ref="C7:C8"/>
    <mergeCell ref="C15:C16"/>
    <mergeCell ref="D15:D16"/>
    <mergeCell ref="E15:E16"/>
    <mergeCell ref="F15:F16"/>
    <mergeCell ref="G15:G16"/>
    <mergeCell ref="D4:D6"/>
    <mergeCell ref="G4:G6"/>
    <mergeCell ref="C9:O9"/>
    <mergeCell ref="F10:O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Расчет цены 2024</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Габитова Р.Р.</dc:creator>
  <cp:lastModifiedBy>Пользователь Windows</cp:lastModifiedBy>
  <cp:lastPrinted>2020-10-15T12:53:05Z</cp:lastPrinted>
  <dcterms:created xsi:type="dcterms:W3CDTF">2016-11-14T09:54:10Z</dcterms:created>
  <dcterms:modified xsi:type="dcterms:W3CDTF">2026-05-19T11:10:16Z</dcterms:modified>
</cp:coreProperties>
</file>