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5\госзакупки\2026\РАЗОВЫЕ ДОГОВОРЫ\ЕАТ\Катетеры (повторно)\"/>
    </mc:Choice>
  </mc:AlternateContent>
  <xr:revisionPtr revIDLastSave="0" documentId="8_{1D0636DE-7081-476E-88FA-513E9A56C252}" xr6:coauthVersionLast="45" xr6:coauthVersionMax="45" xr10:uidLastSave="{00000000-0000-0000-0000-000000000000}"/>
  <bookViews>
    <workbookView xWindow="-120" yWindow="-120" windowWidth="29040" windowHeight="15840"/>
  </bookViews>
  <sheets>
    <sheet name="Расчет цены" sheetId="2" r:id="rId1"/>
    <sheet name="Лист1" sheetId="3" r:id="rId2"/>
  </sheets>
  <definedNames>
    <definedName name="_xlnm._FilterDatabase" localSheetId="0" hidden="1">'Расчет цены'!$A$4:$R$56</definedName>
    <definedName name="OLE_LINK10" localSheetId="0">'Расчет цены'!#REF!</definedName>
    <definedName name="OLE_LINK14" localSheetId="0">'Расчет цены'!#REF!</definedName>
    <definedName name="OLE_LINK17" localSheetId="0">'Расчет цены'!$B$45</definedName>
    <definedName name="OLE_LINK7" localSheetId="0">'Расчет цены'!#REF!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2" l="1"/>
  <c r="L5" i="2"/>
  <c r="M5" i="2"/>
  <c r="I6" i="2"/>
  <c r="L6" i="2"/>
  <c r="M6" i="2"/>
  <c r="I7" i="2"/>
  <c r="J7" i="2"/>
  <c r="K7" i="2"/>
  <c r="I8" i="2"/>
  <c r="J8" i="2"/>
  <c r="K8" i="2"/>
  <c r="I9" i="2"/>
  <c r="L9" i="2"/>
  <c r="M9" i="2"/>
  <c r="I10" i="2"/>
  <c r="L10" i="2"/>
  <c r="M10" i="2"/>
  <c r="I11" i="2"/>
  <c r="J11" i="2"/>
  <c r="K11" i="2"/>
  <c r="I42" i="2"/>
  <c r="J42" i="2"/>
  <c r="K42" i="2"/>
  <c r="I40" i="2"/>
  <c r="J40" i="2"/>
  <c r="K40" i="2"/>
  <c r="I39" i="2"/>
  <c r="L39" i="2"/>
  <c r="M39" i="2"/>
  <c r="J39" i="2"/>
  <c r="K39" i="2"/>
  <c r="I38" i="2"/>
  <c r="L38" i="2"/>
  <c r="M38" i="2"/>
  <c r="I37" i="2"/>
  <c r="J37" i="2"/>
  <c r="K37" i="2"/>
  <c r="L37" i="2"/>
  <c r="M37" i="2"/>
  <c r="I36" i="2"/>
  <c r="J36" i="2"/>
  <c r="K36" i="2"/>
  <c r="I35" i="2"/>
  <c r="J35" i="2"/>
  <c r="K35" i="2"/>
  <c r="L35" i="2"/>
  <c r="M35" i="2"/>
  <c r="I34" i="2"/>
  <c r="J34" i="2"/>
  <c r="K34" i="2"/>
  <c r="I33" i="2"/>
  <c r="L33" i="2"/>
  <c r="M33" i="2"/>
  <c r="I32" i="2"/>
  <c r="L32" i="2"/>
  <c r="M32" i="2"/>
  <c r="I31" i="2"/>
  <c r="L31" i="2"/>
  <c r="M31" i="2"/>
  <c r="I30" i="2"/>
  <c r="L30" i="2"/>
  <c r="M30" i="2"/>
  <c r="I41" i="2"/>
  <c r="J41" i="2"/>
  <c r="K41" i="2"/>
  <c r="I29" i="2"/>
  <c r="L29" i="2"/>
  <c r="M29" i="2"/>
  <c r="I28" i="2"/>
  <c r="J28" i="2"/>
  <c r="K28" i="2"/>
  <c r="I27" i="2"/>
  <c r="L27" i="2"/>
  <c r="M27" i="2"/>
  <c r="I26" i="2"/>
  <c r="J26" i="2"/>
  <c r="K26" i="2"/>
  <c r="I25" i="2"/>
  <c r="L25" i="2"/>
  <c r="M25" i="2"/>
  <c r="I24" i="2"/>
  <c r="J24" i="2"/>
  <c r="K24" i="2"/>
  <c r="L24" i="2"/>
  <c r="M24" i="2"/>
  <c r="I23" i="2"/>
  <c r="L23" i="2"/>
  <c r="M23" i="2"/>
  <c r="I22" i="2"/>
  <c r="J22" i="2"/>
  <c r="K22" i="2"/>
  <c r="L22" i="2"/>
  <c r="M22" i="2"/>
  <c r="I21" i="2"/>
  <c r="J21" i="2"/>
  <c r="K21" i="2"/>
  <c r="I20" i="2"/>
  <c r="J20" i="2"/>
  <c r="K20" i="2"/>
  <c r="I19" i="2"/>
  <c r="J19" i="2"/>
  <c r="K19" i="2"/>
  <c r="I18" i="2"/>
  <c r="J18" i="2"/>
  <c r="K18" i="2"/>
  <c r="I17" i="2"/>
  <c r="L17" i="2"/>
  <c r="M17" i="2"/>
  <c r="I16" i="2"/>
  <c r="L16" i="2"/>
  <c r="M16" i="2"/>
  <c r="J16" i="2"/>
  <c r="K16" i="2"/>
  <c r="I15" i="2"/>
  <c r="L15" i="2"/>
  <c r="M15" i="2"/>
  <c r="I14" i="2"/>
  <c r="J14" i="2"/>
  <c r="K14" i="2"/>
  <c r="I13" i="2"/>
  <c r="L13" i="2"/>
  <c r="M13" i="2"/>
  <c r="I12" i="2"/>
  <c r="L12" i="2"/>
  <c r="M12" i="2"/>
  <c r="J38" i="2"/>
  <c r="K38" i="2"/>
  <c r="L26" i="2"/>
  <c r="M26" i="2"/>
  <c r="J30" i="2"/>
  <c r="K30" i="2"/>
  <c r="J15" i="2"/>
  <c r="K15" i="2"/>
  <c r="J33" i="2"/>
  <c r="K33" i="2"/>
  <c r="L20" i="2"/>
  <c r="M20" i="2"/>
  <c r="L21" i="2"/>
  <c r="M21" i="2"/>
  <c r="L18" i="2"/>
  <c r="M18" i="2"/>
  <c r="L42" i="2"/>
  <c r="M42" i="2"/>
  <c r="J27" i="2"/>
  <c r="K27" i="2"/>
  <c r="J31" i="2"/>
  <c r="K31" i="2"/>
  <c r="J23" i="2"/>
  <c r="K23" i="2"/>
  <c r="L40" i="2"/>
  <c r="M40" i="2"/>
  <c r="L41" i="2"/>
  <c r="M41" i="2"/>
  <c r="L14" i="2"/>
  <c r="M14" i="2"/>
  <c r="L28" i="2"/>
  <c r="M28" i="2"/>
  <c r="L34" i="2"/>
  <c r="M34" i="2"/>
  <c r="L19" i="2"/>
  <c r="M19" i="2"/>
  <c r="J32" i="2"/>
  <c r="K32" i="2"/>
  <c r="J25" i="2"/>
  <c r="K25" i="2"/>
  <c r="J12" i="2"/>
  <c r="K12" i="2"/>
  <c r="L36" i="2"/>
  <c r="M36" i="2"/>
  <c r="J17" i="2"/>
  <c r="K17" i="2"/>
  <c r="J13" i="2"/>
  <c r="K13" i="2"/>
  <c r="J29" i="2"/>
  <c r="K29" i="2"/>
  <c r="L11" i="2"/>
  <c r="M11" i="2"/>
  <c r="J10" i="2"/>
  <c r="K10" i="2"/>
  <c r="J9" i="2"/>
  <c r="K9" i="2"/>
  <c r="L8" i="2"/>
  <c r="M8" i="2"/>
  <c r="L7" i="2"/>
  <c r="M7" i="2"/>
  <c r="J6" i="2"/>
  <c r="K6" i="2"/>
  <c r="J5" i="2"/>
  <c r="K5" i="2"/>
  <c r="M50" i="2"/>
  <c r="M43" i="2"/>
</calcChain>
</file>

<file path=xl/sharedStrings.xml><?xml version="1.0" encoding="utf-8"?>
<sst xmlns="http://schemas.openxmlformats.org/spreadsheetml/2006/main" count="45" uniqueCount="37">
  <si>
    <t>Кол-во</t>
  </si>
  <si>
    <t>Среднее квадратичное отклонение</t>
  </si>
  <si>
    <t>№ п/п</t>
  </si>
  <si>
    <t>ВСЕГО:</t>
  </si>
  <si>
    <t>Ед. изм.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</si>
  <si>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</si>
  <si>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t>Средняя арифметическая цена за единицу     &lt;</t>
    </r>
    <r>
      <rPr>
        <i/>
        <sz val="7"/>
        <color indexed="8"/>
        <rFont val="Times New Roman"/>
        <family val="1"/>
        <charset val="204"/>
      </rPr>
      <t>ц</t>
    </r>
    <r>
      <rPr>
        <sz val="7"/>
        <color indexed="8"/>
        <rFont val="Times New Roman"/>
        <family val="1"/>
        <charset val="204"/>
      </rPr>
      <t xml:space="preserve">&gt; </t>
    </r>
  </si>
  <si>
    <t xml:space="preserve">Наименование товара </t>
  </si>
  <si>
    <t>Поставщик №1**</t>
  </si>
  <si>
    <t>Поставщик №2**</t>
  </si>
  <si>
    <t>Поставщик №3**</t>
  </si>
  <si>
    <t>______________________________________</t>
  </si>
  <si>
    <t>XIII. ОБОСНОВАНИЕ НАЧАЛЬНОЙ (МАКСИМАЛЬНОЙ) ЦЕНЫ КОНТРАКТА</t>
  </si>
  <si>
    <t>Коммерческие предложения, заключенные контракты, цена за единицу измерения, включая НДС (руб.)</t>
  </si>
  <si>
    <t xml:space="preserve">Расчет начальной (максимальной) цены контракта (НМЦК)
</t>
  </si>
  <si>
    <t>Оценка однородности совокупности значений выявленных цен, используемых в расчете НМЦК</t>
  </si>
  <si>
    <t>НМЦК,  определяемая методом сопоставимых рыночных цен (анализа рынка)*</t>
  </si>
  <si>
    <t>Начальная максимальная цена ед. товара, работ, услуг</t>
  </si>
  <si>
    <t>Сумма, руб.</t>
  </si>
  <si>
    <t xml:space="preserve">Расчет НМЦК произвел </t>
  </si>
  <si>
    <t>А.А. Сукочев</t>
  </si>
  <si>
    <t xml:space="preserve">ОКПД2
(ОК 034–2014); КТРУ
</t>
  </si>
  <si>
    <t>32.50.13.110-00005064</t>
  </si>
  <si>
    <t>32.50.13.110-00003273</t>
  </si>
  <si>
    <t>32.50.13.110-00005641</t>
  </si>
  <si>
    <t>32.50.13.110-00005632</t>
  </si>
  <si>
    <t>32.50.13.110-00005624</t>
  </si>
  <si>
    <t xml:space="preserve">Катетер аспирационный трахеальный (тип 1)
</t>
  </si>
  <si>
    <t xml:space="preserve">Катетер аспирационный трахеальный (тип 2)
</t>
  </si>
  <si>
    <t xml:space="preserve">Катетер аспирационный трахеальный (тип 3)
</t>
  </si>
  <si>
    <t xml:space="preserve">Зонд (тип 1)
</t>
  </si>
  <si>
    <t xml:space="preserve">Зонд (тип 2)
</t>
  </si>
  <si>
    <t xml:space="preserve">Зонд (тип 3)
</t>
  </si>
  <si>
    <t xml:space="preserve">Зонд (тип 4)
</t>
  </si>
  <si>
    <t>штука</t>
  </si>
  <si>
    <t>И.С. Рощупкина</t>
  </si>
  <si>
    <t>В результате проведенного расчета НМЦК составила: 13 159 ( Тринадцать тысяч сто пятьдесят девять)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</si>
</sst>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р_._-;\-* #,##0.00_р_._-;_-* &quot;-&quot;??_р_._-;_-@_-"/>
    <numFmt numFmtId="176" formatCode="#,##0.00&quot;р.&quot;"/>
    <numFmt numFmtId="183" formatCode="#,##0.00_ ;\-#,##0.00\ 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333333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73" fontId="12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1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/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>
      <alignment horizontal="center" vertical="center"/>
    </xf>
    <xf numFmtId="173" fontId="7" fillId="2" borderId="1" xfId="1" applyFont="1" applyFill="1" applyBorder="1" applyAlignment="1">
      <alignment horizontal="center" vertical="center" wrapText="1"/>
    </xf>
    <xf numFmtId="0" fontId="3" fillId="2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4" fontId="9" fillId="0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9" fillId="2" borderId="0" xfId="0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 wrapText="1"/>
    </xf>
    <xf numFmtId="183" fontId="7" fillId="2" borderId="1" xfId="1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wrapText="1"/>
    </xf>
    <xf numFmtId="173" fontId="7" fillId="2" borderId="1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5" fillId="2" borderId="1" xfId="0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0" fillId="2" borderId="1" xfId="0" applyFill="1" applyBorder="1" applyAlignment="1">
      <alignment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4" fontId="4" fillId="2" borderId="5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5" xfId="0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3" xfId="0" applyBorder="1" applyAlignment="1"/>
    <xf numFmtId="0" fontId="4" fillId="2" borderId="5" xfId="0" applyFont="1" applyFill="1" applyBorder="1" applyAlignment="1">
      <alignment horizontal="left"/>
    </xf>
    <xf numFmtId="0" fontId="0" fillId="0" borderId="0" xfId="0" applyFont="1" applyAlignment="1"/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800100</xdr:rowOff>
    </xdr:from>
    <xdr:to>
      <xdr:col>11</xdr:col>
      <xdr:colOff>0</xdr:colOff>
      <xdr:row>3</xdr:row>
      <xdr:rowOff>1085850</xdr:rowOff>
    </xdr:to>
    <xdr:pic>
      <xdr:nvPicPr>
        <xdr:cNvPr id="28804" name="Picture 1">
          <a:extLst>
            <a:ext uri="{FF2B5EF4-FFF2-40B4-BE49-F238E27FC236}">
              <a16:creationId xmlns:a16="http://schemas.microsoft.com/office/drawing/2014/main" id="{2EF0077C-E9DB-494E-AD52-06FD6F07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09725"/>
          <a:ext cx="6000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523875</xdr:colOff>
      <xdr:row>3</xdr:row>
      <xdr:rowOff>447675</xdr:rowOff>
    </xdr:from>
    <xdr:to>
      <xdr:col>9</xdr:col>
      <xdr:colOff>485775</xdr:colOff>
      <xdr:row>3</xdr:row>
      <xdr:rowOff>790575</xdr:rowOff>
    </xdr:to>
    <xdr:pic>
      <xdr:nvPicPr>
        <xdr:cNvPr id="28805" name="Picture 2">
          <a:extLst>
            <a:ext uri="{FF2B5EF4-FFF2-40B4-BE49-F238E27FC236}">
              <a16:creationId xmlns:a16="http://schemas.microsoft.com/office/drawing/2014/main" id="{DA497096-BADA-456E-BF26-854B8E21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257300"/>
          <a:ext cx="590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zoomScale="170" zoomScaleNormal="170" zoomScaleSheetLayoutView="130" workbookViewId="0">
      <selection activeCell="C11" sqref="C11"/>
    </sheetView>
  </sheetViews>
  <sheetFormatPr defaultRowHeight="12.75" x14ac:dyDescent="0.2"/>
  <cols>
    <col min="1" max="1" width="8.28515625" style="1" customWidth="1"/>
    <col min="2" max="2" width="12.42578125" style="11" customWidth="1"/>
    <col min="3" max="3" width="20.85546875" style="15" customWidth="1"/>
    <col min="4" max="4" width="7.42578125" style="7" customWidth="1"/>
    <col min="5" max="5" width="7.28515625" style="13" customWidth="1"/>
    <col min="6" max="6" width="9.28515625" style="1" customWidth="1"/>
    <col min="7" max="7" width="9" style="1" customWidth="1"/>
    <col min="8" max="9" width="9.42578125" style="1" customWidth="1"/>
    <col min="10" max="10" width="8.7109375" style="1" customWidth="1"/>
    <col min="11" max="11" width="9.28515625" style="1" customWidth="1"/>
    <col min="12" max="12" width="12.5703125" style="1" customWidth="1"/>
    <col min="13" max="13" width="12.42578125" style="13" customWidth="1"/>
    <col min="14" max="14" width="6.5703125" style="1" customWidth="1"/>
    <col min="15" max="16" width="9.140625" style="1"/>
    <col min="17" max="17" width="9.28515625" style="1" bestFit="1" customWidth="1"/>
    <col min="18" max="18" width="10.140625" style="1" bestFit="1" customWidth="1"/>
    <col min="19" max="16384" width="9.140625" style="1"/>
  </cols>
  <sheetData>
    <row r="1" spans="1:18" s="7" customFormat="1" ht="15.75" customHeight="1" thickBot="1" x14ac:dyDescent="0.25">
      <c r="A1" s="75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8" s="4" customFormat="1" ht="15.75" customHeight="1" x14ac:dyDescent="0.2">
      <c r="A2" s="70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8" s="4" customFormat="1" ht="32.25" customHeight="1" x14ac:dyDescent="0.2">
      <c r="A3" s="67" t="s">
        <v>2</v>
      </c>
      <c r="B3" s="79" t="s">
        <v>21</v>
      </c>
      <c r="C3" s="84" t="s">
        <v>7</v>
      </c>
      <c r="D3" s="74" t="s">
        <v>4</v>
      </c>
      <c r="E3" s="67" t="s">
        <v>0</v>
      </c>
      <c r="F3" s="74" t="s">
        <v>13</v>
      </c>
      <c r="G3" s="74"/>
      <c r="H3" s="74"/>
      <c r="I3" s="78" t="s">
        <v>15</v>
      </c>
      <c r="J3" s="78"/>
      <c r="K3" s="78"/>
      <c r="L3" s="82" t="s">
        <v>16</v>
      </c>
      <c r="M3" s="83"/>
    </row>
    <row r="4" spans="1:18" s="4" customFormat="1" ht="87" customHeight="1" x14ac:dyDescent="0.2">
      <c r="A4" s="68"/>
      <c r="B4" s="80"/>
      <c r="C4" s="85"/>
      <c r="D4" s="67"/>
      <c r="E4" s="68"/>
      <c r="F4" s="30" t="s">
        <v>8</v>
      </c>
      <c r="G4" s="30" t="s">
        <v>9</v>
      </c>
      <c r="H4" s="30" t="s">
        <v>10</v>
      </c>
      <c r="I4" s="31" t="s">
        <v>6</v>
      </c>
      <c r="J4" s="31" t="s">
        <v>1</v>
      </c>
      <c r="K4" s="31" t="s">
        <v>5</v>
      </c>
      <c r="L4" s="29" t="s">
        <v>17</v>
      </c>
      <c r="M4" s="29" t="s">
        <v>18</v>
      </c>
    </row>
    <row r="5" spans="1:18" s="17" customFormat="1" ht="38.25" customHeight="1" x14ac:dyDescent="0.2">
      <c r="A5" s="24">
        <v>1</v>
      </c>
      <c r="B5" s="14" t="s">
        <v>22</v>
      </c>
      <c r="C5" s="57" t="s">
        <v>27</v>
      </c>
      <c r="D5" s="14" t="s">
        <v>34</v>
      </c>
      <c r="E5" s="14">
        <v>100</v>
      </c>
      <c r="F5" s="25">
        <v>15</v>
      </c>
      <c r="G5" s="22">
        <v>19</v>
      </c>
      <c r="H5" s="22">
        <v>18.600000000000001</v>
      </c>
      <c r="I5" s="20">
        <f>IF(COUNTA(F5:H5)&gt;0,ROUND((F5+G5+H5)/COUNTA(F5:H5),2),0)</f>
        <v>17.53</v>
      </c>
      <c r="J5" s="23">
        <f>SQRT(((SUM((POWER(F5-I5,2)),(POWER(G5-I5,2)),(POWER(H5-I5,2)))/(COLUMNS(F5:H5)-1))))</f>
        <v>2.2030320015832725</v>
      </c>
      <c r="K5" s="23">
        <f>J5/I5*100</f>
        <v>12.567210505323859</v>
      </c>
      <c r="L5" s="21">
        <f>I5</f>
        <v>17.53</v>
      </c>
      <c r="M5" s="20">
        <f>L5*E5</f>
        <v>1753</v>
      </c>
      <c r="O5" s="18"/>
      <c r="P5" s="18"/>
      <c r="Q5" s="19"/>
      <c r="R5" s="19"/>
    </row>
    <row r="6" spans="1:18" s="17" customFormat="1" ht="31.5" x14ac:dyDescent="0.2">
      <c r="A6" s="24">
        <v>2</v>
      </c>
      <c r="B6" s="14" t="s">
        <v>22</v>
      </c>
      <c r="C6" s="57" t="s">
        <v>28</v>
      </c>
      <c r="D6" s="14" t="s">
        <v>34</v>
      </c>
      <c r="E6" s="14">
        <v>100</v>
      </c>
      <c r="F6" s="25">
        <v>15</v>
      </c>
      <c r="G6" s="22">
        <v>19</v>
      </c>
      <c r="H6" s="22">
        <v>18.600000000000001</v>
      </c>
      <c r="I6" s="20">
        <f t="shared" ref="I6:I11" si="0">IF(COUNTA(F6:H6)&gt;0,ROUND((F6+G6+H6)/COUNTA(F6:H6),2),0)</f>
        <v>17.53</v>
      </c>
      <c r="J6" s="23">
        <f t="shared" ref="J6:J11" si="1">SQRT(((SUM((POWER(F6-I6,2)),(POWER(G6-I6,2)),(POWER(H6-I6,2)))/(COLUMNS(F6:H6)-1))))</f>
        <v>2.2030320015832725</v>
      </c>
      <c r="K6" s="23">
        <f t="shared" ref="K6:K11" si="2">J6/I6*100</f>
        <v>12.567210505323859</v>
      </c>
      <c r="L6" s="21">
        <f t="shared" ref="L6:L11" si="3">I6</f>
        <v>17.53</v>
      </c>
      <c r="M6" s="20">
        <f t="shared" ref="M6:M11" si="4">L6*E6</f>
        <v>1753</v>
      </c>
      <c r="O6" s="18"/>
      <c r="P6" s="18"/>
      <c r="Q6" s="19"/>
      <c r="R6" s="19"/>
    </row>
    <row r="7" spans="1:18" s="17" customFormat="1" ht="31.5" x14ac:dyDescent="0.2">
      <c r="A7" s="24">
        <v>3</v>
      </c>
      <c r="B7" s="14" t="s">
        <v>22</v>
      </c>
      <c r="C7" s="57" t="s">
        <v>29</v>
      </c>
      <c r="D7" s="14" t="s">
        <v>34</v>
      </c>
      <c r="E7" s="14">
        <v>100</v>
      </c>
      <c r="F7" s="25">
        <v>15</v>
      </c>
      <c r="G7" s="22">
        <v>19</v>
      </c>
      <c r="H7" s="22">
        <v>18.600000000000001</v>
      </c>
      <c r="I7" s="20">
        <f t="shared" si="0"/>
        <v>17.53</v>
      </c>
      <c r="J7" s="23">
        <f t="shared" si="1"/>
        <v>2.2030320015832725</v>
      </c>
      <c r="K7" s="23">
        <f t="shared" si="2"/>
        <v>12.567210505323859</v>
      </c>
      <c r="L7" s="21">
        <f t="shared" si="3"/>
        <v>17.53</v>
      </c>
      <c r="M7" s="20">
        <f t="shared" si="4"/>
        <v>1753</v>
      </c>
      <c r="O7" s="18"/>
      <c r="P7" s="18"/>
      <c r="Q7" s="19"/>
      <c r="R7" s="19"/>
    </row>
    <row r="8" spans="1:18" s="17" customFormat="1" ht="22.5" customHeight="1" x14ac:dyDescent="0.2">
      <c r="A8" s="24">
        <v>4</v>
      </c>
      <c r="B8" s="14" t="s">
        <v>23</v>
      </c>
      <c r="C8" s="28" t="s">
        <v>30</v>
      </c>
      <c r="D8" s="14" t="s">
        <v>34</v>
      </c>
      <c r="E8" s="14">
        <v>100</v>
      </c>
      <c r="F8" s="25">
        <v>12</v>
      </c>
      <c r="G8" s="22">
        <v>20</v>
      </c>
      <c r="H8" s="22">
        <v>23</v>
      </c>
      <c r="I8" s="20">
        <f t="shared" si="0"/>
        <v>18.329999999999998</v>
      </c>
      <c r="J8" s="23">
        <f t="shared" si="1"/>
        <v>5.6862421686030924</v>
      </c>
      <c r="K8" s="23">
        <f t="shared" si="2"/>
        <v>31.021506648134711</v>
      </c>
      <c r="L8" s="21">
        <f t="shared" si="3"/>
        <v>18.329999999999998</v>
      </c>
      <c r="M8" s="20">
        <f t="shared" si="4"/>
        <v>1832.9999999999998</v>
      </c>
      <c r="O8" s="18"/>
      <c r="P8" s="18"/>
      <c r="Q8" s="19"/>
      <c r="R8" s="19"/>
    </row>
    <row r="9" spans="1:18" s="17" customFormat="1" ht="22.5" customHeight="1" x14ac:dyDescent="0.2">
      <c r="A9" s="24">
        <v>5</v>
      </c>
      <c r="B9" s="14" t="s">
        <v>24</v>
      </c>
      <c r="C9" s="28" t="s">
        <v>31</v>
      </c>
      <c r="D9" s="14" t="s">
        <v>34</v>
      </c>
      <c r="E9" s="14">
        <v>100</v>
      </c>
      <c r="F9" s="25">
        <v>12</v>
      </c>
      <c r="G9" s="22">
        <v>20</v>
      </c>
      <c r="H9" s="22">
        <v>23</v>
      </c>
      <c r="I9" s="20">
        <f t="shared" si="0"/>
        <v>18.329999999999998</v>
      </c>
      <c r="J9" s="23">
        <f t="shared" si="1"/>
        <v>5.6862421686030924</v>
      </c>
      <c r="K9" s="23">
        <f t="shared" si="2"/>
        <v>31.021506648134711</v>
      </c>
      <c r="L9" s="21">
        <f t="shared" si="3"/>
        <v>18.329999999999998</v>
      </c>
      <c r="M9" s="20">
        <f t="shared" si="4"/>
        <v>1832.9999999999998</v>
      </c>
      <c r="O9" s="18"/>
      <c r="P9" s="18"/>
      <c r="Q9" s="19"/>
      <c r="R9" s="19"/>
    </row>
    <row r="10" spans="1:18" s="17" customFormat="1" ht="22.5" customHeight="1" x14ac:dyDescent="0.2">
      <c r="A10" s="24">
        <v>6</v>
      </c>
      <c r="B10" s="14" t="s">
        <v>25</v>
      </c>
      <c r="C10" s="28" t="s">
        <v>32</v>
      </c>
      <c r="D10" s="14" t="s">
        <v>34</v>
      </c>
      <c r="E10" s="14">
        <v>100</v>
      </c>
      <c r="F10" s="25">
        <v>19</v>
      </c>
      <c r="G10" s="22">
        <v>20</v>
      </c>
      <c r="H10" s="22">
        <v>23</v>
      </c>
      <c r="I10" s="20">
        <f t="shared" si="0"/>
        <v>20.67</v>
      </c>
      <c r="J10" s="23">
        <f t="shared" si="1"/>
        <v>2.0816700026661286</v>
      </c>
      <c r="K10" s="23">
        <f t="shared" si="2"/>
        <v>10.070972436701153</v>
      </c>
      <c r="L10" s="21">
        <f t="shared" si="3"/>
        <v>20.67</v>
      </c>
      <c r="M10" s="20">
        <f t="shared" si="4"/>
        <v>2067</v>
      </c>
      <c r="O10" s="18"/>
      <c r="P10" s="18"/>
      <c r="Q10" s="19"/>
      <c r="R10" s="19"/>
    </row>
    <row r="11" spans="1:18" s="17" customFormat="1" ht="31.5" customHeight="1" x14ac:dyDescent="0.2">
      <c r="A11" s="24">
        <v>7</v>
      </c>
      <c r="B11" s="14" t="s">
        <v>26</v>
      </c>
      <c r="C11" s="28" t="s">
        <v>33</v>
      </c>
      <c r="D11" s="14" t="s">
        <v>34</v>
      </c>
      <c r="E11" s="14">
        <v>100</v>
      </c>
      <c r="F11" s="22">
        <v>19</v>
      </c>
      <c r="G11" s="22">
        <v>21</v>
      </c>
      <c r="H11" s="22">
        <v>25</v>
      </c>
      <c r="I11" s="20">
        <f t="shared" si="0"/>
        <v>21.67</v>
      </c>
      <c r="J11" s="23">
        <f t="shared" si="1"/>
        <v>3.0550531910263032</v>
      </c>
      <c r="K11" s="23">
        <f t="shared" si="2"/>
        <v>14.098076562188755</v>
      </c>
      <c r="L11" s="21">
        <f t="shared" si="3"/>
        <v>21.67</v>
      </c>
      <c r="M11" s="20">
        <f t="shared" si="4"/>
        <v>2167</v>
      </c>
      <c r="O11" s="18"/>
      <c r="P11" s="18"/>
      <c r="Q11" s="19"/>
      <c r="R11" s="19"/>
    </row>
    <row r="12" spans="1:18" s="4" customFormat="1" ht="33.75" hidden="1" customHeight="1" x14ac:dyDescent="0.2">
      <c r="A12" s="32">
        <v>36</v>
      </c>
      <c r="B12" s="14"/>
      <c r="C12" s="34"/>
      <c r="D12" s="14"/>
      <c r="E12" s="14"/>
      <c r="F12" s="12"/>
      <c r="G12" s="12"/>
      <c r="H12" s="12"/>
      <c r="I12" s="12">
        <f t="shared" ref="I12:I29" si="5">IF(COUNTA(F12:H12)&gt;0,ROUND((F12+G12+H12)/COUNTA(F12:H12),2),0)</f>
        <v>0</v>
      </c>
      <c r="J12" s="33">
        <f t="shared" ref="J12:J29" si="6">SQRT(((SUM((POWER(F12-I12,2)),(POWER(G12-I12,2)),(POWER(H12-I12,2)))/(COLUMNS(F12:H12)-1))))</f>
        <v>0</v>
      </c>
      <c r="K12" s="33" t="e">
        <f t="shared" ref="K12:K29" si="7">J12/I12*100</f>
        <v>#DIV/0!</v>
      </c>
      <c r="L12" s="12">
        <f t="shared" ref="L12:L29" si="8">I12</f>
        <v>0</v>
      </c>
      <c r="M12" s="20">
        <f t="shared" ref="M12:M29" si="9">L12*E12</f>
        <v>0</v>
      </c>
      <c r="O12" s="5"/>
      <c r="P12" s="5"/>
      <c r="Q12" s="6"/>
      <c r="R12" s="6"/>
    </row>
    <row r="13" spans="1:18" s="4" customFormat="1" ht="33.75" hidden="1" customHeight="1" x14ac:dyDescent="0.2">
      <c r="A13" s="32">
        <v>37</v>
      </c>
      <c r="B13" s="14"/>
      <c r="C13" s="34"/>
      <c r="D13" s="14"/>
      <c r="E13" s="14"/>
      <c r="F13" s="12"/>
      <c r="G13" s="12"/>
      <c r="H13" s="12"/>
      <c r="I13" s="12">
        <f t="shared" si="5"/>
        <v>0</v>
      </c>
      <c r="J13" s="33">
        <f t="shared" si="6"/>
        <v>0</v>
      </c>
      <c r="K13" s="33" t="e">
        <f t="shared" si="7"/>
        <v>#DIV/0!</v>
      </c>
      <c r="L13" s="12">
        <f t="shared" si="8"/>
        <v>0</v>
      </c>
      <c r="M13" s="20">
        <f t="shared" si="9"/>
        <v>0</v>
      </c>
      <c r="O13" s="5"/>
      <c r="P13" s="5"/>
      <c r="Q13" s="6"/>
      <c r="R13" s="6"/>
    </row>
    <row r="14" spans="1:18" s="4" customFormat="1" ht="14.25" hidden="1" customHeight="1" x14ac:dyDescent="0.2">
      <c r="A14" s="32">
        <v>38</v>
      </c>
      <c r="B14" s="14"/>
      <c r="C14" s="34"/>
      <c r="D14" s="14"/>
      <c r="E14" s="14"/>
      <c r="F14" s="12"/>
      <c r="G14" s="12"/>
      <c r="H14" s="12"/>
      <c r="I14" s="12">
        <f t="shared" si="5"/>
        <v>0</v>
      </c>
      <c r="J14" s="33">
        <f t="shared" si="6"/>
        <v>0</v>
      </c>
      <c r="K14" s="33" t="e">
        <f t="shared" si="7"/>
        <v>#DIV/0!</v>
      </c>
      <c r="L14" s="12">
        <f t="shared" si="8"/>
        <v>0</v>
      </c>
      <c r="M14" s="20">
        <f t="shared" si="9"/>
        <v>0</v>
      </c>
      <c r="O14" s="5"/>
      <c r="P14" s="5"/>
      <c r="Q14" s="6"/>
      <c r="R14" s="6"/>
    </row>
    <row r="15" spans="1:18" s="4" customFormat="1" ht="33.75" hidden="1" customHeight="1" x14ac:dyDescent="0.2">
      <c r="A15" s="32">
        <v>39</v>
      </c>
      <c r="B15" s="14"/>
      <c r="C15" s="34"/>
      <c r="D15" s="14"/>
      <c r="E15" s="14"/>
      <c r="F15" s="12"/>
      <c r="G15" s="12"/>
      <c r="H15" s="12"/>
      <c r="I15" s="12">
        <f t="shared" si="5"/>
        <v>0</v>
      </c>
      <c r="J15" s="33">
        <f t="shared" si="6"/>
        <v>0</v>
      </c>
      <c r="K15" s="33" t="e">
        <f t="shared" si="7"/>
        <v>#DIV/0!</v>
      </c>
      <c r="L15" s="12">
        <f t="shared" si="8"/>
        <v>0</v>
      </c>
      <c r="M15" s="20">
        <f t="shared" si="9"/>
        <v>0</v>
      </c>
      <c r="O15" s="5"/>
      <c r="P15" s="5"/>
      <c r="Q15" s="6"/>
      <c r="R15" s="6"/>
    </row>
    <row r="16" spans="1:18" s="4" customFormat="1" ht="33.75" hidden="1" customHeight="1" x14ac:dyDescent="0.2">
      <c r="A16" s="32">
        <v>40</v>
      </c>
      <c r="B16" s="14"/>
      <c r="C16" s="34"/>
      <c r="D16" s="14"/>
      <c r="E16" s="14"/>
      <c r="F16" s="12"/>
      <c r="G16" s="12"/>
      <c r="H16" s="12"/>
      <c r="I16" s="12">
        <f t="shared" si="5"/>
        <v>0</v>
      </c>
      <c r="J16" s="33">
        <f t="shared" si="6"/>
        <v>0</v>
      </c>
      <c r="K16" s="33" t="e">
        <f t="shared" si="7"/>
        <v>#DIV/0!</v>
      </c>
      <c r="L16" s="12">
        <f t="shared" si="8"/>
        <v>0</v>
      </c>
      <c r="M16" s="20">
        <f t="shared" si="9"/>
        <v>0</v>
      </c>
      <c r="O16" s="5"/>
      <c r="P16" s="5"/>
      <c r="Q16" s="6"/>
      <c r="R16" s="6"/>
    </row>
    <row r="17" spans="1:18" s="4" customFormat="1" ht="33.75" hidden="1" customHeight="1" x14ac:dyDescent="0.2">
      <c r="A17" s="32">
        <v>41</v>
      </c>
      <c r="B17" s="14"/>
      <c r="C17" s="34"/>
      <c r="D17" s="14"/>
      <c r="E17" s="14"/>
      <c r="F17" s="12"/>
      <c r="G17" s="12"/>
      <c r="H17" s="12"/>
      <c r="I17" s="12">
        <f t="shared" si="5"/>
        <v>0</v>
      </c>
      <c r="J17" s="33">
        <f t="shared" si="6"/>
        <v>0</v>
      </c>
      <c r="K17" s="33" t="e">
        <f t="shared" si="7"/>
        <v>#DIV/0!</v>
      </c>
      <c r="L17" s="12">
        <f t="shared" si="8"/>
        <v>0</v>
      </c>
      <c r="M17" s="20">
        <f t="shared" si="9"/>
        <v>0</v>
      </c>
      <c r="O17" s="5"/>
      <c r="P17" s="5"/>
      <c r="Q17" s="6"/>
      <c r="R17" s="6"/>
    </row>
    <row r="18" spans="1:18" s="4" customFormat="1" ht="33.75" hidden="1" customHeight="1" x14ac:dyDescent="0.2">
      <c r="A18" s="32">
        <v>42</v>
      </c>
      <c r="B18" s="14"/>
      <c r="C18" s="34"/>
      <c r="D18" s="14"/>
      <c r="E18" s="14"/>
      <c r="F18" s="12"/>
      <c r="G18" s="12"/>
      <c r="H18" s="12"/>
      <c r="I18" s="12">
        <f t="shared" si="5"/>
        <v>0</v>
      </c>
      <c r="J18" s="33">
        <f t="shared" si="6"/>
        <v>0</v>
      </c>
      <c r="K18" s="33" t="e">
        <f t="shared" si="7"/>
        <v>#DIV/0!</v>
      </c>
      <c r="L18" s="12">
        <f t="shared" si="8"/>
        <v>0</v>
      </c>
      <c r="M18" s="20">
        <f t="shared" si="9"/>
        <v>0</v>
      </c>
      <c r="O18" s="5"/>
      <c r="P18" s="5"/>
      <c r="Q18" s="6"/>
      <c r="R18" s="6"/>
    </row>
    <row r="19" spans="1:18" s="4" customFormat="1" ht="33.75" hidden="1" customHeight="1" x14ac:dyDescent="0.2">
      <c r="A19" s="32">
        <v>43</v>
      </c>
      <c r="B19" s="14"/>
      <c r="C19" s="34"/>
      <c r="D19" s="14"/>
      <c r="E19" s="14"/>
      <c r="F19" s="12"/>
      <c r="G19" s="12"/>
      <c r="H19" s="12"/>
      <c r="I19" s="12">
        <f t="shared" si="5"/>
        <v>0</v>
      </c>
      <c r="J19" s="33">
        <f t="shared" si="6"/>
        <v>0</v>
      </c>
      <c r="K19" s="33" t="e">
        <f t="shared" si="7"/>
        <v>#DIV/0!</v>
      </c>
      <c r="L19" s="12">
        <f t="shared" si="8"/>
        <v>0</v>
      </c>
      <c r="M19" s="20">
        <f t="shared" si="9"/>
        <v>0</v>
      </c>
      <c r="O19" s="5"/>
      <c r="P19" s="5"/>
      <c r="Q19" s="6"/>
      <c r="R19" s="6"/>
    </row>
    <row r="20" spans="1:18" s="4" customFormat="1" ht="30" hidden="1" customHeight="1" x14ac:dyDescent="0.2">
      <c r="A20" s="32">
        <v>44</v>
      </c>
      <c r="B20" s="14"/>
      <c r="C20" s="35"/>
      <c r="D20" s="14"/>
      <c r="E20" s="14"/>
      <c r="F20" s="12"/>
      <c r="G20" s="12"/>
      <c r="H20" s="12"/>
      <c r="I20" s="12">
        <f t="shared" si="5"/>
        <v>0</v>
      </c>
      <c r="J20" s="33">
        <f t="shared" si="6"/>
        <v>0</v>
      </c>
      <c r="K20" s="33" t="e">
        <f t="shared" si="7"/>
        <v>#DIV/0!</v>
      </c>
      <c r="L20" s="12">
        <f t="shared" si="8"/>
        <v>0</v>
      </c>
      <c r="M20" s="20">
        <f t="shared" si="9"/>
        <v>0</v>
      </c>
      <c r="O20" s="5"/>
      <c r="P20" s="5"/>
      <c r="Q20" s="6"/>
      <c r="R20" s="6"/>
    </row>
    <row r="21" spans="1:18" s="4" customFormat="1" ht="33.75" hidden="1" customHeight="1" x14ac:dyDescent="0.2">
      <c r="A21" s="32">
        <v>45</v>
      </c>
      <c r="B21" s="14"/>
      <c r="C21" s="35"/>
      <c r="D21" s="14"/>
      <c r="E21" s="14"/>
      <c r="F21" s="12"/>
      <c r="G21" s="12"/>
      <c r="H21" s="12"/>
      <c r="I21" s="12">
        <f t="shared" si="5"/>
        <v>0</v>
      </c>
      <c r="J21" s="33">
        <f t="shared" si="6"/>
        <v>0</v>
      </c>
      <c r="K21" s="33" t="e">
        <f t="shared" si="7"/>
        <v>#DIV/0!</v>
      </c>
      <c r="L21" s="12">
        <f t="shared" si="8"/>
        <v>0</v>
      </c>
      <c r="M21" s="20">
        <f t="shared" si="9"/>
        <v>0</v>
      </c>
      <c r="O21" s="5"/>
      <c r="P21" s="5"/>
      <c r="Q21" s="6"/>
      <c r="R21" s="6"/>
    </row>
    <row r="22" spans="1:18" s="4" customFormat="1" ht="33.75" hidden="1" customHeight="1" x14ac:dyDescent="0.2">
      <c r="A22" s="32">
        <v>46</v>
      </c>
      <c r="B22" s="14"/>
      <c r="C22" s="35"/>
      <c r="D22" s="14"/>
      <c r="E22" s="14"/>
      <c r="F22" s="12"/>
      <c r="G22" s="12"/>
      <c r="H22" s="12"/>
      <c r="I22" s="12">
        <f t="shared" si="5"/>
        <v>0</v>
      </c>
      <c r="J22" s="33">
        <f t="shared" si="6"/>
        <v>0</v>
      </c>
      <c r="K22" s="33" t="e">
        <f t="shared" si="7"/>
        <v>#DIV/0!</v>
      </c>
      <c r="L22" s="12">
        <f t="shared" si="8"/>
        <v>0</v>
      </c>
      <c r="M22" s="20">
        <f t="shared" si="9"/>
        <v>0</v>
      </c>
      <c r="O22" s="5"/>
      <c r="P22" s="5"/>
      <c r="Q22" s="6"/>
      <c r="R22" s="6"/>
    </row>
    <row r="23" spans="1:18" s="4" customFormat="1" ht="14.25" hidden="1" customHeight="1" x14ac:dyDescent="0.2">
      <c r="A23" s="32">
        <v>47</v>
      </c>
      <c r="B23" s="14"/>
      <c r="C23" s="35"/>
      <c r="D23" s="14"/>
      <c r="E23" s="14"/>
      <c r="F23" s="12"/>
      <c r="G23" s="12"/>
      <c r="H23" s="12"/>
      <c r="I23" s="12">
        <f t="shared" si="5"/>
        <v>0</v>
      </c>
      <c r="J23" s="33">
        <f t="shared" si="6"/>
        <v>0</v>
      </c>
      <c r="K23" s="33" t="e">
        <f t="shared" si="7"/>
        <v>#DIV/0!</v>
      </c>
      <c r="L23" s="12">
        <f t="shared" si="8"/>
        <v>0</v>
      </c>
      <c r="M23" s="20">
        <f t="shared" si="9"/>
        <v>0</v>
      </c>
      <c r="O23" s="5"/>
      <c r="P23" s="5"/>
      <c r="Q23" s="6"/>
      <c r="R23" s="6"/>
    </row>
    <row r="24" spans="1:18" s="4" customFormat="1" ht="33.75" hidden="1" customHeight="1" x14ac:dyDescent="0.2">
      <c r="A24" s="32">
        <v>48</v>
      </c>
      <c r="B24" s="14"/>
      <c r="C24" s="35"/>
      <c r="D24" s="14"/>
      <c r="E24" s="14"/>
      <c r="F24" s="12"/>
      <c r="G24" s="12"/>
      <c r="H24" s="12"/>
      <c r="I24" s="12">
        <f t="shared" si="5"/>
        <v>0</v>
      </c>
      <c r="J24" s="33">
        <f t="shared" si="6"/>
        <v>0</v>
      </c>
      <c r="K24" s="33" t="e">
        <f t="shared" si="7"/>
        <v>#DIV/0!</v>
      </c>
      <c r="L24" s="12">
        <f t="shared" si="8"/>
        <v>0</v>
      </c>
      <c r="M24" s="20">
        <f t="shared" si="9"/>
        <v>0</v>
      </c>
      <c r="O24" s="5"/>
      <c r="P24" s="5"/>
      <c r="Q24" s="6"/>
      <c r="R24" s="6"/>
    </row>
    <row r="25" spans="1:18" s="4" customFormat="1" ht="33.75" hidden="1" customHeight="1" x14ac:dyDescent="0.2">
      <c r="A25" s="32">
        <v>49</v>
      </c>
      <c r="B25" s="14"/>
      <c r="C25" s="35"/>
      <c r="D25" s="14"/>
      <c r="E25" s="14"/>
      <c r="F25" s="12"/>
      <c r="G25" s="12"/>
      <c r="H25" s="12"/>
      <c r="I25" s="12">
        <f t="shared" si="5"/>
        <v>0</v>
      </c>
      <c r="J25" s="33">
        <f t="shared" si="6"/>
        <v>0</v>
      </c>
      <c r="K25" s="33" t="e">
        <f t="shared" si="7"/>
        <v>#DIV/0!</v>
      </c>
      <c r="L25" s="12">
        <f t="shared" si="8"/>
        <v>0</v>
      </c>
      <c r="M25" s="20">
        <f t="shared" si="9"/>
        <v>0</v>
      </c>
      <c r="O25" s="5"/>
      <c r="P25" s="5"/>
      <c r="Q25" s="6"/>
      <c r="R25" s="6"/>
    </row>
    <row r="26" spans="1:18" s="4" customFormat="1" ht="33.75" hidden="1" customHeight="1" x14ac:dyDescent="0.2">
      <c r="A26" s="32">
        <v>50</v>
      </c>
      <c r="B26" s="14"/>
      <c r="C26" s="35"/>
      <c r="D26" s="14"/>
      <c r="E26" s="14"/>
      <c r="F26" s="12"/>
      <c r="G26" s="12"/>
      <c r="H26" s="12"/>
      <c r="I26" s="12">
        <f t="shared" si="5"/>
        <v>0</v>
      </c>
      <c r="J26" s="33">
        <f t="shared" si="6"/>
        <v>0</v>
      </c>
      <c r="K26" s="33" t="e">
        <f t="shared" si="7"/>
        <v>#DIV/0!</v>
      </c>
      <c r="L26" s="12">
        <f t="shared" si="8"/>
        <v>0</v>
      </c>
      <c r="M26" s="20">
        <f t="shared" si="9"/>
        <v>0</v>
      </c>
      <c r="O26" s="5"/>
      <c r="P26" s="5"/>
      <c r="Q26" s="6"/>
      <c r="R26" s="6"/>
    </row>
    <row r="27" spans="1:18" s="4" customFormat="1" ht="33.75" hidden="1" customHeight="1" x14ac:dyDescent="0.2">
      <c r="A27" s="32">
        <v>51</v>
      </c>
      <c r="B27" s="14"/>
      <c r="C27" s="35"/>
      <c r="D27" s="14"/>
      <c r="E27" s="14"/>
      <c r="F27" s="12"/>
      <c r="G27" s="12"/>
      <c r="H27" s="12"/>
      <c r="I27" s="12">
        <f t="shared" si="5"/>
        <v>0</v>
      </c>
      <c r="J27" s="33">
        <f t="shared" si="6"/>
        <v>0</v>
      </c>
      <c r="K27" s="33" t="e">
        <f t="shared" si="7"/>
        <v>#DIV/0!</v>
      </c>
      <c r="L27" s="12">
        <f t="shared" si="8"/>
        <v>0</v>
      </c>
      <c r="M27" s="20">
        <f t="shared" si="9"/>
        <v>0</v>
      </c>
      <c r="O27" s="5"/>
      <c r="P27" s="5"/>
      <c r="Q27" s="6"/>
      <c r="R27" s="6"/>
    </row>
    <row r="28" spans="1:18" s="4" customFormat="1" ht="33.75" hidden="1" customHeight="1" x14ac:dyDescent="0.2">
      <c r="A28" s="32">
        <v>52</v>
      </c>
      <c r="B28" s="36"/>
      <c r="C28" s="35"/>
      <c r="D28" s="14"/>
      <c r="E28" s="14"/>
      <c r="F28" s="12"/>
      <c r="G28" s="12"/>
      <c r="H28" s="12"/>
      <c r="I28" s="12">
        <f t="shared" si="5"/>
        <v>0</v>
      </c>
      <c r="J28" s="33">
        <f t="shared" si="6"/>
        <v>0</v>
      </c>
      <c r="K28" s="33" t="e">
        <f t="shared" si="7"/>
        <v>#DIV/0!</v>
      </c>
      <c r="L28" s="12">
        <f t="shared" si="8"/>
        <v>0</v>
      </c>
      <c r="M28" s="20">
        <f t="shared" si="9"/>
        <v>0</v>
      </c>
      <c r="O28" s="5"/>
      <c r="P28" s="5"/>
      <c r="Q28" s="6"/>
      <c r="R28" s="6"/>
    </row>
    <row r="29" spans="1:18" s="4" customFormat="1" ht="6.75" hidden="1" customHeight="1" x14ac:dyDescent="0.2">
      <c r="A29" s="32">
        <v>53</v>
      </c>
      <c r="B29" s="36"/>
      <c r="C29" s="35"/>
      <c r="D29" s="14"/>
      <c r="E29" s="14"/>
      <c r="F29" s="12"/>
      <c r="G29" s="12"/>
      <c r="H29" s="12"/>
      <c r="I29" s="12">
        <f t="shared" si="5"/>
        <v>0</v>
      </c>
      <c r="J29" s="33">
        <f t="shared" si="6"/>
        <v>0</v>
      </c>
      <c r="K29" s="33" t="e">
        <f t="shared" si="7"/>
        <v>#DIV/0!</v>
      </c>
      <c r="L29" s="12">
        <f t="shared" si="8"/>
        <v>0</v>
      </c>
      <c r="M29" s="20">
        <f t="shared" si="9"/>
        <v>0</v>
      </c>
      <c r="O29" s="5"/>
      <c r="P29" s="5"/>
      <c r="Q29" s="6"/>
      <c r="R29" s="6"/>
    </row>
    <row r="30" spans="1:18" s="4" customFormat="1" ht="33.75" hidden="1" customHeight="1" x14ac:dyDescent="0.2">
      <c r="A30" s="32">
        <v>54</v>
      </c>
      <c r="B30" s="36"/>
      <c r="C30" s="35"/>
      <c r="D30" s="14"/>
      <c r="E30" s="14"/>
      <c r="F30" s="12"/>
      <c r="G30" s="12"/>
      <c r="H30" s="12"/>
      <c r="I30" s="12">
        <f t="shared" ref="I30:I40" si="10">IF(COUNTA(F30:H30)&gt;0,ROUND((F30+G30+H30)/COUNTA(F30:H30),2),0)</f>
        <v>0</v>
      </c>
      <c r="J30" s="33">
        <f t="shared" ref="J30:J40" si="11">SQRT(((SUM((POWER(F30-I30,2)),(POWER(G30-I30,2)),(POWER(H30-I30,2)))/(COLUMNS(F30:H30)-1))))</f>
        <v>0</v>
      </c>
      <c r="K30" s="33" t="e">
        <f t="shared" ref="K30:K40" si="12">J30/I30*100</f>
        <v>#DIV/0!</v>
      </c>
      <c r="L30" s="12">
        <f t="shared" ref="L30:L40" si="13">I30</f>
        <v>0</v>
      </c>
      <c r="M30" s="20">
        <f t="shared" ref="M30:M40" si="14">L30*E30</f>
        <v>0</v>
      </c>
      <c r="O30" s="5"/>
      <c r="P30" s="5"/>
      <c r="Q30" s="6"/>
      <c r="R30" s="6"/>
    </row>
    <row r="31" spans="1:18" s="4" customFormat="1" ht="33.75" hidden="1" customHeight="1" x14ac:dyDescent="0.2">
      <c r="A31" s="32">
        <v>55</v>
      </c>
      <c r="B31" s="36"/>
      <c r="C31" s="35"/>
      <c r="D31" s="14"/>
      <c r="E31" s="14"/>
      <c r="F31" s="12"/>
      <c r="G31" s="12"/>
      <c r="H31" s="12"/>
      <c r="I31" s="12">
        <f t="shared" si="10"/>
        <v>0</v>
      </c>
      <c r="J31" s="33">
        <f t="shared" si="11"/>
        <v>0</v>
      </c>
      <c r="K31" s="33" t="e">
        <f t="shared" si="12"/>
        <v>#DIV/0!</v>
      </c>
      <c r="L31" s="12">
        <f t="shared" si="13"/>
        <v>0</v>
      </c>
      <c r="M31" s="20">
        <f t="shared" si="14"/>
        <v>0</v>
      </c>
      <c r="O31" s="5"/>
      <c r="P31" s="5"/>
      <c r="Q31" s="6"/>
      <c r="R31" s="6"/>
    </row>
    <row r="32" spans="1:18" s="4" customFormat="1" ht="33.75" hidden="1" customHeight="1" x14ac:dyDescent="0.2">
      <c r="A32" s="32">
        <v>56</v>
      </c>
      <c r="B32" s="14"/>
      <c r="C32" s="35"/>
      <c r="D32" s="14"/>
      <c r="E32" s="14"/>
      <c r="F32" s="12"/>
      <c r="G32" s="12"/>
      <c r="H32" s="12"/>
      <c r="I32" s="12">
        <f t="shared" si="10"/>
        <v>0</v>
      </c>
      <c r="J32" s="33">
        <f t="shared" si="11"/>
        <v>0</v>
      </c>
      <c r="K32" s="33" t="e">
        <f t="shared" si="12"/>
        <v>#DIV/0!</v>
      </c>
      <c r="L32" s="12">
        <f t="shared" si="13"/>
        <v>0</v>
      </c>
      <c r="M32" s="20">
        <f t="shared" si="14"/>
        <v>0</v>
      </c>
      <c r="O32" s="5"/>
      <c r="P32" s="5"/>
      <c r="Q32" s="6"/>
      <c r="R32" s="6"/>
    </row>
    <row r="33" spans="1:18" s="4" customFormat="1" ht="33.75" hidden="1" customHeight="1" x14ac:dyDescent="0.2">
      <c r="A33" s="32">
        <v>57</v>
      </c>
      <c r="B33" s="14"/>
      <c r="C33" s="35"/>
      <c r="D33" s="14"/>
      <c r="E33" s="14"/>
      <c r="F33" s="12"/>
      <c r="G33" s="12"/>
      <c r="H33" s="12"/>
      <c r="I33" s="12">
        <f t="shared" si="10"/>
        <v>0</v>
      </c>
      <c r="J33" s="33">
        <f t="shared" si="11"/>
        <v>0</v>
      </c>
      <c r="K33" s="33" t="e">
        <f t="shared" si="12"/>
        <v>#DIV/0!</v>
      </c>
      <c r="L33" s="12">
        <f t="shared" si="13"/>
        <v>0</v>
      </c>
      <c r="M33" s="20">
        <f t="shared" si="14"/>
        <v>0</v>
      </c>
      <c r="O33" s="5"/>
      <c r="P33" s="5"/>
      <c r="Q33" s="6"/>
      <c r="R33" s="6"/>
    </row>
    <row r="34" spans="1:18" s="4" customFormat="1" ht="33.75" hidden="1" customHeight="1" x14ac:dyDescent="0.2">
      <c r="A34" s="32">
        <v>58</v>
      </c>
      <c r="B34" s="14"/>
      <c r="C34" s="35"/>
      <c r="D34" s="14"/>
      <c r="E34" s="14"/>
      <c r="F34" s="12"/>
      <c r="G34" s="12"/>
      <c r="H34" s="12"/>
      <c r="I34" s="12">
        <f t="shared" si="10"/>
        <v>0</v>
      </c>
      <c r="J34" s="33">
        <f t="shared" si="11"/>
        <v>0</v>
      </c>
      <c r="K34" s="33" t="e">
        <f t="shared" si="12"/>
        <v>#DIV/0!</v>
      </c>
      <c r="L34" s="12">
        <f t="shared" si="13"/>
        <v>0</v>
      </c>
      <c r="M34" s="20">
        <f t="shared" si="14"/>
        <v>0</v>
      </c>
      <c r="O34" s="5"/>
      <c r="P34" s="5"/>
      <c r="Q34" s="6"/>
      <c r="R34" s="6"/>
    </row>
    <row r="35" spans="1:18" s="4" customFormat="1" ht="7.5" hidden="1" customHeight="1" x14ac:dyDescent="0.2">
      <c r="A35" s="32">
        <v>59</v>
      </c>
      <c r="B35" s="14"/>
      <c r="C35" s="35"/>
      <c r="D35" s="14"/>
      <c r="E35" s="14"/>
      <c r="F35" s="12"/>
      <c r="G35" s="12"/>
      <c r="H35" s="12"/>
      <c r="I35" s="12">
        <f t="shared" si="10"/>
        <v>0</v>
      </c>
      <c r="J35" s="33">
        <f t="shared" si="11"/>
        <v>0</v>
      </c>
      <c r="K35" s="33" t="e">
        <f t="shared" si="12"/>
        <v>#DIV/0!</v>
      </c>
      <c r="L35" s="12">
        <f t="shared" si="13"/>
        <v>0</v>
      </c>
      <c r="M35" s="20">
        <f t="shared" si="14"/>
        <v>0</v>
      </c>
      <c r="O35" s="5"/>
      <c r="P35" s="5"/>
      <c r="Q35" s="6"/>
      <c r="R35" s="6"/>
    </row>
    <row r="36" spans="1:18" s="4" customFormat="1" ht="33.75" hidden="1" customHeight="1" x14ac:dyDescent="0.2">
      <c r="A36" s="32">
        <v>60</v>
      </c>
      <c r="B36" s="14"/>
      <c r="C36" s="35"/>
      <c r="D36" s="14"/>
      <c r="E36" s="14"/>
      <c r="F36" s="12"/>
      <c r="G36" s="12"/>
      <c r="H36" s="12"/>
      <c r="I36" s="12">
        <f t="shared" si="10"/>
        <v>0</v>
      </c>
      <c r="J36" s="33">
        <f t="shared" si="11"/>
        <v>0</v>
      </c>
      <c r="K36" s="33" t="e">
        <f t="shared" si="12"/>
        <v>#DIV/0!</v>
      </c>
      <c r="L36" s="12">
        <f t="shared" si="13"/>
        <v>0</v>
      </c>
      <c r="M36" s="20">
        <f t="shared" si="14"/>
        <v>0</v>
      </c>
      <c r="O36" s="5"/>
      <c r="P36" s="5"/>
      <c r="Q36" s="6"/>
      <c r="R36" s="6"/>
    </row>
    <row r="37" spans="1:18" s="4" customFormat="1" ht="33.75" hidden="1" customHeight="1" x14ac:dyDescent="0.2">
      <c r="A37" s="32">
        <v>61</v>
      </c>
      <c r="B37" s="14"/>
      <c r="C37" s="35"/>
      <c r="D37" s="14"/>
      <c r="E37" s="14"/>
      <c r="F37" s="12"/>
      <c r="G37" s="12"/>
      <c r="H37" s="12"/>
      <c r="I37" s="12">
        <f t="shared" si="10"/>
        <v>0</v>
      </c>
      <c r="J37" s="33">
        <f t="shared" si="11"/>
        <v>0</v>
      </c>
      <c r="K37" s="33" t="e">
        <f t="shared" si="12"/>
        <v>#DIV/0!</v>
      </c>
      <c r="L37" s="12">
        <f t="shared" si="13"/>
        <v>0</v>
      </c>
      <c r="M37" s="20">
        <f t="shared" si="14"/>
        <v>0</v>
      </c>
      <c r="O37" s="5"/>
      <c r="P37" s="5"/>
      <c r="Q37" s="6"/>
      <c r="R37" s="6"/>
    </row>
    <row r="38" spans="1:18" s="4" customFormat="1" ht="45.75" hidden="1" customHeight="1" x14ac:dyDescent="0.2">
      <c r="A38" s="32">
        <v>62</v>
      </c>
      <c r="B38" s="14"/>
      <c r="C38" s="35"/>
      <c r="D38" s="14"/>
      <c r="E38" s="14"/>
      <c r="F38" s="12"/>
      <c r="G38" s="12"/>
      <c r="H38" s="12"/>
      <c r="I38" s="12">
        <f t="shared" si="10"/>
        <v>0</v>
      </c>
      <c r="J38" s="33">
        <f t="shared" si="11"/>
        <v>0</v>
      </c>
      <c r="K38" s="33" t="e">
        <f t="shared" si="12"/>
        <v>#DIV/0!</v>
      </c>
      <c r="L38" s="12">
        <f t="shared" si="13"/>
        <v>0</v>
      </c>
      <c r="M38" s="20">
        <f t="shared" si="14"/>
        <v>0</v>
      </c>
      <c r="O38" s="5"/>
      <c r="P38" s="5"/>
      <c r="Q38" s="6"/>
      <c r="R38" s="6"/>
    </row>
    <row r="39" spans="1:18" s="4" customFormat="1" ht="42.75" hidden="1" customHeight="1" x14ac:dyDescent="0.2">
      <c r="A39" s="32">
        <v>63</v>
      </c>
      <c r="B39" s="14"/>
      <c r="C39" s="35"/>
      <c r="D39" s="14"/>
      <c r="E39" s="14"/>
      <c r="F39" s="12"/>
      <c r="G39" s="12"/>
      <c r="H39" s="12"/>
      <c r="I39" s="12">
        <f t="shared" si="10"/>
        <v>0</v>
      </c>
      <c r="J39" s="33">
        <f t="shared" si="11"/>
        <v>0</v>
      </c>
      <c r="K39" s="33" t="e">
        <f t="shared" si="12"/>
        <v>#DIV/0!</v>
      </c>
      <c r="L39" s="12">
        <f t="shared" si="13"/>
        <v>0</v>
      </c>
      <c r="M39" s="20">
        <f t="shared" si="14"/>
        <v>0</v>
      </c>
      <c r="O39" s="5"/>
      <c r="P39" s="5"/>
      <c r="Q39" s="6"/>
      <c r="R39" s="6"/>
    </row>
    <row r="40" spans="1:18" s="4" customFormat="1" ht="33.75" hidden="1" customHeight="1" x14ac:dyDescent="0.2">
      <c r="A40" s="32">
        <v>64</v>
      </c>
      <c r="B40" s="14"/>
      <c r="C40" s="35"/>
      <c r="D40" s="14"/>
      <c r="E40" s="14"/>
      <c r="F40" s="12"/>
      <c r="G40" s="12"/>
      <c r="H40" s="12"/>
      <c r="I40" s="12">
        <f t="shared" si="10"/>
        <v>0</v>
      </c>
      <c r="J40" s="33">
        <f t="shared" si="11"/>
        <v>0</v>
      </c>
      <c r="K40" s="33" t="e">
        <f t="shared" si="12"/>
        <v>#DIV/0!</v>
      </c>
      <c r="L40" s="12">
        <f t="shared" si="13"/>
        <v>0</v>
      </c>
      <c r="M40" s="20">
        <f t="shared" si="14"/>
        <v>0</v>
      </c>
      <c r="O40" s="5"/>
      <c r="P40" s="5"/>
      <c r="Q40" s="6"/>
      <c r="R40" s="6"/>
    </row>
    <row r="41" spans="1:18" s="4" customFormat="1" ht="33.75" hidden="1" customHeight="1" x14ac:dyDescent="0.2">
      <c r="A41" s="32">
        <v>65</v>
      </c>
      <c r="B41" s="37"/>
      <c r="C41" s="35"/>
      <c r="D41" s="14"/>
      <c r="E41" s="14"/>
      <c r="F41" s="12"/>
      <c r="G41" s="12"/>
      <c r="H41" s="12"/>
      <c r="I41" s="12">
        <f>IF(COUNTA(F41:H41)&gt;0,ROUND((F41+G41+H41)/COUNTA(F41:H41),2),0)</f>
        <v>0</v>
      </c>
      <c r="J41" s="33">
        <f>SQRT(((SUM((POWER(F41-I41,2)),(POWER(G41-I41,2)),(POWER(H41-I41,2)))/(COLUMNS(F41:H41)-1))))</f>
        <v>0</v>
      </c>
      <c r="K41" s="33" t="e">
        <f>J41/I41*100</f>
        <v>#DIV/0!</v>
      </c>
      <c r="L41" s="12">
        <f>I41</f>
        <v>0</v>
      </c>
      <c r="M41" s="20">
        <f>L41*E41</f>
        <v>0</v>
      </c>
      <c r="O41" s="5"/>
      <c r="P41" s="5"/>
      <c r="Q41" s="6"/>
      <c r="R41" s="6"/>
    </row>
    <row r="42" spans="1:18" s="4" customFormat="1" ht="33.75" hidden="1" customHeight="1" x14ac:dyDescent="0.2">
      <c r="A42" s="32">
        <v>66</v>
      </c>
      <c r="B42" s="37"/>
      <c r="C42" s="35"/>
      <c r="D42" s="14"/>
      <c r="E42" s="14"/>
      <c r="F42" s="12"/>
      <c r="G42" s="12"/>
      <c r="H42" s="12"/>
      <c r="I42" s="12">
        <f>IF(COUNTA(F42:H42)&gt;0,ROUND((F42+G42+H42)/COUNTA(F42:H42),2),0)</f>
        <v>0</v>
      </c>
      <c r="J42" s="33">
        <f>SQRT(((SUM((POWER(F42-I42,2)),(POWER(G42-I42,2)),(POWER(H42-I42,2)))/(COLUMNS(F42:H42)-1))))</f>
        <v>0</v>
      </c>
      <c r="K42" s="33" t="e">
        <f>J42/I42*100</f>
        <v>#DIV/0!</v>
      </c>
      <c r="L42" s="12">
        <f>I42</f>
        <v>0</v>
      </c>
      <c r="M42" s="20">
        <f>L42*E42</f>
        <v>0</v>
      </c>
      <c r="O42" s="5"/>
      <c r="P42" s="5"/>
      <c r="Q42" s="6"/>
      <c r="R42" s="6"/>
    </row>
    <row r="43" spans="1:18" s="4" customFormat="1" ht="33.75" hidden="1" customHeight="1" x14ac:dyDescent="0.2">
      <c r="A43" s="32">
        <v>67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>
        <f>SUM(M5:M11)</f>
        <v>13159</v>
      </c>
      <c r="O43" s="5"/>
      <c r="P43" s="5"/>
      <c r="Q43" s="6"/>
      <c r="R43" s="6"/>
    </row>
    <row r="44" spans="1:18" s="4" customFormat="1" ht="9" hidden="1" customHeight="1" x14ac:dyDescent="0.2">
      <c r="A44" s="32">
        <v>68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3"/>
      <c r="M44" s="44"/>
      <c r="O44" s="5"/>
      <c r="P44" s="5"/>
      <c r="Q44" s="6"/>
      <c r="R44" s="6"/>
    </row>
    <row r="45" spans="1:18" s="4" customFormat="1" ht="33.75" hidden="1" customHeight="1" x14ac:dyDescent="0.2">
      <c r="A45" s="32">
        <v>69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O45" s="5"/>
      <c r="P45" s="5"/>
      <c r="Q45" s="6"/>
      <c r="R45" s="6"/>
    </row>
    <row r="46" spans="1:18" s="4" customFormat="1" ht="33.75" hidden="1" customHeight="1" x14ac:dyDescent="0.2">
      <c r="A46" s="32">
        <v>70</v>
      </c>
      <c r="B46" s="45"/>
      <c r="C46" s="45"/>
      <c r="D46" s="69" t="s">
        <v>11</v>
      </c>
      <c r="E46" s="69"/>
      <c r="F46" s="69"/>
      <c r="G46" s="69"/>
      <c r="H46" s="69" t="s">
        <v>20</v>
      </c>
      <c r="I46" s="69"/>
      <c r="J46" s="69"/>
      <c r="K46" s="46"/>
      <c r="L46" s="47"/>
      <c r="M46" s="47"/>
      <c r="O46" s="5"/>
      <c r="P46" s="5"/>
      <c r="Q46" s="6"/>
      <c r="R46" s="6"/>
    </row>
    <row r="47" spans="1:18" s="4" customFormat="1" ht="33.75" hidden="1" customHeight="1" x14ac:dyDescent="0.25">
      <c r="A47" s="32">
        <v>71</v>
      </c>
      <c r="B47" s="48"/>
      <c r="C47" s="49"/>
      <c r="D47" s="86"/>
      <c r="E47" s="86"/>
      <c r="F47" s="86"/>
      <c r="G47" s="86"/>
      <c r="H47" s="81"/>
      <c r="I47" s="81"/>
      <c r="J47" s="50"/>
      <c r="K47" s="50"/>
      <c r="L47" s="51"/>
      <c r="M47" s="51"/>
      <c r="O47" s="5"/>
      <c r="P47" s="5"/>
      <c r="Q47" s="6"/>
      <c r="R47" s="6"/>
    </row>
    <row r="48" spans="1:18" s="4" customFormat="1" ht="33.75" hidden="1" customHeight="1" x14ac:dyDescent="0.25">
      <c r="A48" s="32">
        <v>72</v>
      </c>
      <c r="B48" s="48"/>
      <c r="C48" s="52"/>
      <c r="D48" s="53"/>
      <c r="E48" s="53"/>
      <c r="F48" s="53"/>
      <c r="G48" s="53"/>
      <c r="H48" s="54"/>
      <c r="I48" s="54"/>
      <c r="J48" s="54"/>
      <c r="K48" s="54"/>
      <c r="L48" s="54"/>
      <c r="M48" s="55"/>
      <c r="O48" s="5"/>
      <c r="P48" s="5"/>
      <c r="Q48" s="6"/>
      <c r="R48" s="6"/>
    </row>
    <row r="49" spans="1:18" s="4" customFormat="1" ht="33.75" hidden="1" customHeight="1" x14ac:dyDescent="0.25">
      <c r="A49" s="32">
        <v>73</v>
      </c>
      <c r="B49" s="48"/>
      <c r="C49" s="49"/>
      <c r="D49" s="73"/>
      <c r="E49" s="73"/>
      <c r="F49" s="73"/>
      <c r="G49" s="73"/>
      <c r="H49" s="54"/>
      <c r="I49" s="54"/>
      <c r="J49" s="54"/>
      <c r="K49" s="54"/>
      <c r="L49" s="54"/>
      <c r="M49" s="55"/>
      <c r="O49" s="5"/>
      <c r="P49" s="5"/>
      <c r="Q49" s="6"/>
      <c r="R49" s="6"/>
    </row>
    <row r="50" spans="1:18" s="8" customFormat="1" ht="15" customHeight="1" x14ac:dyDescent="0.25">
      <c r="A50" s="40" t="s">
        <v>3</v>
      </c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4"/>
      <c r="M50" s="58">
        <f>SUM(M5:M11)</f>
        <v>13159</v>
      </c>
      <c r="O50" s="16"/>
      <c r="P50" s="5"/>
      <c r="Q50" s="6"/>
      <c r="R50" s="6"/>
    </row>
    <row r="51" spans="1:18" s="26" customFormat="1" ht="21" customHeight="1" x14ac:dyDescent="0.25">
      <c r="A51" s="59" t="s">
        <v>36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O51" s="27"/>
      <c r="P51" s="27"/>
      <c r="Q51" s="27"/>
      <c r="R51" s="27"/>
    </row>
    <row r="52" spans="1:18" s="9" customFormat="1" ht="9.75" customHeight="1" x14ac:dyDescent="0.25">
      <c r="A52" s="61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</row>
    <row r="53" spans="1:18" s="4" customFormat="1" ht="12.75" customHeight="1" x14ac:dyDescent="0.25">
      <c r="A53" s="65" t="s">
        <v>19</v>
      </c>
      <c r="B53" s="66"/>
      <c r="C53" s="15" t="s">
        <v>35</v>
      </c>
      <c r="D53" s="7"/>
      <c r="E53" s="13"/>
      <c r="F53" s="7"/>
      <c r="G53" s="7"/>
      <c r="H53" s="7"/>
      <c r="I53" s="7"/>
      <c r="J53" s="7"/>
      <c r="K53" s="7"/>
      <c r="L53" s="7"/>
      <c r="M53" s="13"/>
    </row>
    <row r="54" spans="1:18" s="9" customFormat="1" ht="10.5" customHeight="1" x14ac:dyDescent="0.2">
      <c r="A54" s="56">
        <v>46234</v>
      </c>
      <c r="B54" s="11"/>
      <c r="C54" s="15"/>
      <c r="D54" s="7"/>
      <c r="E54" s="13"/>
      <c r="F54" s="7"/>
      <c r="G54" s="7"/>
      <c r="H54" s="7"/>
      <c r="I54" s="7"/>
      <c r="J54" s="7"/>
      <c r="K54" s="7"/>
      <c r="L54" s="7"/>
      <c r="M54" s="13"/>
    </row>
    <row r="55" spans="1:18" s="3" customFormat="1" ht="0.75" customHeight="1" x14ac:dyDescent="0.25">
      <c r="A55" s="38"/>
      <c r="B55" s="11"/>
      <c r="C55" s="15"/>
      <c r="D55" s="7"/>
      <c r="E55" s="13"/>
      <c r="F55" s="7"/>
      <c r="G55" s="7"/>
      <c r="H55" s="7"/>
      <c r="I55" s="7"/>
      <c r="J55" s="7"/>
      <c r="K55" s="7"/>
      <c r="L55" s="7"/>
      <c r="M55" s="13"/>
    </row>
    <row r="56" spans="1:18" s="3" customFormat="1" ht="0.75" customHeight="1" thickBot="1" x14ac:dyDescent="0.3">
      <c r="A56" s="39"/>
      <c r="B56" s="11"/>
      <c r="C56" s="15"/>
      <c r="D56" s="7"/>
      <c r="E56" s="13"/>
      <c r="F56" s="7"/>
      <c r="G56" s="7"/>
      <c r="H56" s="7"/>
      <c r="I56" s="7"/>
      <c r="J56" s="7"/>
      <c r="K56" s="7"/>
      <c r="L56" s="7"/>
      <c r="M56" s="13"/>
    </row>
    <row r="57" spans="1:18" s="2" customFormat="1" ht="11.25" customHeight="1" x14ac:dyDescent="0.2">
      <c r="A57" s="10"/>
      <c r="B57" s="11"/>
      <c r="C57" s="15"/>
      <c r="D57" s="7"/>
      <c r="E57" s="13"/>
      <c r="F57" s="7"/>
      <c r="G57" s="7"/>
      <c r="H57" s="7"/>
      <c r="I57" s="7"/>
      <c r="J57" s="7"/>
      <c r="K57" s="7"/>
      <c r="L57" s="7"/>
      <c r="M57" s="13"/>
    </row>
    <row r="58" spans="1:18" s="7" customFormat="1" x14ac:dyDescent="0.2">
      <c r="B58" s="11"/>
      <c r="C58" s="15"/>
      <c r="E58" s="13"/>
      <c r="M58" s="13"/>
    </row>
    <row r="59" spans="1:18" s="7" customFormat="1" x14ac:dyDescent="0.2">
      <c r="B59" s="11"/>
      <c r="C59" s="15"/>
      <c r="E59" s="13"/>
      <c r="F59" s="1"/>
      <c r="G59" s="1"/>
      <c r="H59" s="1"/>
      <c r="I59" s="1"/>
      <c r="J59" s="1"/>
      <c r="K59" s="1"/>
      <c r="L59" s="1"/>
      <c r="M59" s="13"/>
    </row>
    <row r="60" spans="1:18" s="7" customFormat="1" x14ac:dyDescent="0.2">
      <c r="B60" s="11"/>
      <c r="C60" s="15"/>
      <c r="E60" s="13"/>
      <c r="F60" s="1"/>
      <c r="G60" s="1"/>
      <c r="H60" s="1"/>
      <c r="I60" s="1"/>
      <c r="J60" s="1"/>
      <c r="K60" s="1"/>
      <c r="L60" s="1"/>
      <c r="M60" s="13"/>
    </row>
    <row r="61" spans="1:18" s="7" customFormat="1" x14ac:dyDescent="0.2">
      <c r="B61" s="11"/>
      <c r="C61" s="15"/>
      <c r="E61" s="13"/>
      <c r="F61" s="1"/>
      <c r="G61" s="1"/>
      <c r="H61" s="1"/>
      <c r="I61" s="1"/>
      <c r="J61" s="1"/>
      <c r="K61" s="1"/>
      <c r="L61" s="1"/>
      <c r="M61" s="13"/>
    </row>
    <row r="62" spans="1:18" s="7" customFormat="1" x14ac:dyDescent="0.2">
      <c r="B62" s="11"/>
      <c r="C62" s="15"/>
      <c r="E62" s="13"/>
      <c r="F62" s="1"/>
      <c r="G62" s="1"/>
      <c r="H62" s="1"/>
      <c r="I62" s="1"/>
      <c r="J62" s="1"/>
      <c r="K62" s="1"/>
      <c r="L62" s="1"/>
      <c r="M62" s="13"/>
    </row>
    <row r="63" spans="1:18" s="7" customFormat="1" x14ac:dyDescent="0.2">
      <c r="B63" s="11"/>
      <c r="C63" s="15"/>
      <c r="E63" s="13"/>
      <c r="F63" s="1"/>
      <c r="G63" s="1"/>
      <c r="H63" s="1"/>
      <c r="I63" s="1"/>
      <c r="J63" s="1"/>
      <c r="K63" s="1"/>
      <c r="L63" s="1"/>
      <c r="M63" s="13"/>
    </row>
    <row r="64" spans="1:18" s="7" customFormat="1" x14ac:dyDescent="0.2">
      <c r="B64" s="11"/>
      <c r="C64" s="15"/>
      <c r="E64" s="13"/>
      <c r="F64" s="1"/>
      <c r="G64" s="1"/>
      <c r="H64" s="1"/>
      <c r="I64" s="1"/>
      <c r="J64" s="1"/>
      <c r="K64" s="1"/>
      <c r="L64" s="1"/>
      <c r="M64" s="13"/>
    </row>
    <row r="65" spans="2:13" s="7" customFormat="1" x14ac:dyDescent="0.2">
      <c r="B65" s="11"/>
      <c r="C65" s="15"/>
      <c r="E65" s="13"/>
      <c r="F65" s="1"/>
      <c r="G65" s="1"/>
      <c r="H65" s="1"/>
      <c r="I65" s="1"/>
      <c r="J65" s="1"/>
      <c r="K65" s="1"/>
      <c r="L65" s="1"/>
      <c r="M65" s="13"/>
    </row>
    <row r="66" spans="2:13" s="7" customFormat="1" x14ac:dyDescent="0.2">
      <c r="B66" s="11"/>
      <c r="C66" s="15"/>
      <c r="E66" s="13"/>
      <c r="F66" s="1"/>
      <c r="G66" s="1"/>
      <c r="H66" s="1"/>
      <c r="I66" s="1"/>
      <c r="J66" s="1"/>
      <c r="K66" s="1"/>
      <c r="L66" s="1"/>
      <c r="M66" s="13"/>
    </row>
    <row r="67" spans="2:13" s="7" customFormat="1" x14ac:dyDescent="0.2">
      <c r="B67" s="11"/>
      <c r="C67" s="15"/>
      <c r="E67" s="13"/>
      <c r="F67" s="1"/>
      <c r="G67" s="1"/>
      <c r="H67" s="1"/>
      <c r="I67" s="1"/>
      <c r="J67" s="1"/>
      <c r="K67" s="1"/>
      <c r="L67" s="1"/>
      <c r="M67" s="13"/>
    </row>
  </sheetData>
  <autoFilter ref="A4:R56"/>
  <mergeCells count="18">
    <mergeCell ref="A1:M1"/>
    <mergeCell ref="E3:E4"/>
    <mergeCell ref="I3:K3"/>
    <mergeCell ref="B3:B4"/>
    <mergeCell ref="F3:H3"/>
    <mergeCell ref="H47:I47"/>
    <mergeCell ref="H46:J46"/>
    <mergeCell ref="L3:M3"/>
    <mergeCell ref="C3:C4"/>
    <mergeCell ref="D47:G47"/>
    <mergeCell ref="A51:M52"/>
    <mergeCell ref="B50:L50"/>
    <mergeCell ref="A53:B53"/>
    <mergeCell ref="A3:A4"/>
    <mergeCell ref="D46:G46"/>
    <mergeCell ref="A2:M2"/>
    <mergeCell ref="D49:G49"/>
    <mergeCell ref="D3:D4"/>
  </mergeCells>
  <phoneticPr fontId="0" type="noConversion"/>
  <pageMargins left="1.25" right="0.19685039370078741" top="0.31496062992125984" bottom="0.35433070866141736" header="0.31496062992125984" footer="0.31496062992125984"/>
  <pageSetup paperSize="9" scale="9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B81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цены'!OLE_LINK17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Подкопаев И.А.</dc:creator>
  <cp:lastModifiedBy>Рощупкина Инна Сергеевна</cp:lastModifiedBy>
  <cp:lastPrinted>2026-05-05T09:16:16Z</cp:lastPrinted>
  <dcterms:created xsi:type="dcterms:W3CDTF">2014-01-15T18:15:09Z</dcterms:created>
  <dcterms:modified xsi:type="dcterms:W3CDTF">2026-07-31T07:46:25Z</dcterms:modified>
</cp:coreProperties>
</file>