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ginVV\Desktop\Ремон Киа\"/>
    </mc:Choice>
  </mc:AlternateContent>
  <bookViews>
    <workbookView xWindow="0" yWindow="0" windowWidth="16320" windowHeight="11025"/>
  </bookViews>
  <sheets>
    <sheet name="Расчет факта" sheetId="3" r:id="rId1"/>
  </sheets>
  <calcPr calcId="162913"/>
</workbook>
</file>

<file path=xl/calcChain.xml><?xml version="1.0" encoding="utf-8"?>
<calcChain xmlns="http://schemas.openxmlformats.org/spreadsheetml/2006/main">
  <c r="Q5" i="3" l="1"/>
  <c r="K5" i="3"/>
  <c r="L5" i="3" s="1"/>
  <c r="M5" i="3" s="1"/>
  <c r="N5" i="3"/>
  <c r="O5" i="3" s="1"/>
  <c r="K6" i="3" l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<sst xmlns="http://schemas.openxmlformats.org/spreadsheetml/2006/main" count="26" uniqueCount="25">
  <si>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</si>
  <si>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</si>
  <si>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</si>
  <si>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</si>
  <si>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</si>
  <si>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</si>
  <si>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</si>
  <si>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</si>
  <si>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</si>
  <si>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</si>
  <si>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</si>
  <si>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</si>
  <si>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</si>
  <si>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</si>
  <si>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</si>
  <si>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t xml:space="preserve">Начальная (максимальная) цена контракта, заключаемая  согласно расчету составила  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</si>
  <si>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</si>
  <si>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</si>
  <si>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</si>
  <si>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</si>
  <si>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</si>
  <si>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>штука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</si>
  <si>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</t>
  </si>
  <si>
    <t xml:space="preserve">Ремонт легкового автомобиля                                                KIA RIO у660хе196
</t>
  </si>
  <si>
    <t>Рассчет произвел: Заместитель директора филиала                                                                        А.В. Адушев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</si>
</sst>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0.0000"/>
    <numFmt numFmtId="166" formatCode="0.00000"/>
    <numFmt numFmtId="167" formatCode="#,##0.00000"/>
    <numFmt numFmtId="168" formatCode="_-* #,##0.00\ [$₽-419]_-;\-* #,##0.00\ [$₽-419]_-;_-* &quot;-&quot;??\ [$₽-419]_-;_-@_-"/>
    <numFmt numFmtId="169" formatCode="_-* #,##0\ _₽_-;\-* #,##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/>
      <diagonal/>
    </border>
  </borders>
  <cellStyleXfs count="3">
    <xf numFmtId="0" fontId="0" fillId="0" borderId="0"/>
    <xf numFmtId="0" fontId="13" fillId="3" borderId="8" applyNumberFormat="0" applyAlignment="0" applyProtection="0"/>
    <xf numFmtId="164" fontId="15" fillId="0" borderId="0" applyFont="0" applyFill="0" applyBorder="0" applyAlignment="0" applyProtection="0"/>
  </cellStyleXfs>
  <cellXfs count="46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166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8" fontId="9" fillId="2" borderId="5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9" fontId="2" fillId="0" borderId="6" xfId="2" applyNumberFormat="1" applyFont="1" applyFill="1" applyBorder="1" applyAlignment="1">
      <alignment horizontal="center" vertical="center" wrapText="1"/>
    </xf>
    <xf numFmtId="14" fontId="16" fillId="0" borderId="0" xfId="0" applyNumberFormat="1" applyFont="1"/>
    <xf numFmtId="4" fontId="7" fillId="0" borderId="0" xfId="0" applyNumberFormat="1" applyFont="1"/>
    <xf numFmtId="4" fontId="12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168" fontId="14" fillId="3" borderId="9" xfId="1" applyNumberFormat="1" applyFont="1" applyBorder="1" applyAlignment="1">
      <alignment horizontal="center" vertical="center" readingOrder="1"/>
    </xf>
    <xf numFmtId="168" fontId="14" fillId="3" borderId="10" xfId="1" applyNumberFormat="1" applyFont="1" applyBorder="1" applyAlignment="1">
      <alignment horizontal="center" vertical="center" readingOrder="1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3</xdr:row>
      <xdr:rowOff>904875</xdr:rowOff>
    </xdr:from>
    <xdr:to>
      <xdr:col>12</xdr:col>
      <xdr:colOff>19050</xdr:colOff>
      <xdr:row>3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zoomScale="85" zoomScaleNormal="85" workbookViewId="0">
      <selection activeCell="J16" sqref="J16"/>
    </sheetView>
  </sheetViews>
  <sheetFormatPr defaultRowHeight="12.75" x14ac:dyDescent="0.2"/>
  <cols>
    <col min="1" max="1" width="3.140625" style="1" customWidth="1"/>
    <col min="2" max="2" width="2.85546875" style="1" hidden="1" customWidth="1"/>
    <col min="3" max="3" width="28.85546875" style="1" customWidth="1"/>
    <col min="4" max="5" width="12.5703125" style="1" hidden="1" customWidth="1"/>
    <col min="6" max="6" width="11" style="1" customWidth="1"/>
    <col min="7" max="7" width="8.28515625" style="1" customWidth="1"/>
    <col min="8" max="8" width="10.85546875" style="1" customWidth="1"/>
    <col min="9" max="9" width="10.5703125" style="1" customWidth="1"/>
    <col min="10" max="10" width="10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6.42578125" style="1" customWidth="1"/>
    <col min="18" max="16384" width="9.140625" style="1"/>
  </cols>
  <sheetData>
    <row r="1" spans="1:17" ht="33.75" customHeight="1" x14ac:dyDescent="0.2">
      <c r="A1" s="31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9" customHeight="1" x14ac:dyDescent="0.2">
      <c r="A3" s="33" t="s">
        <v>0</v>
      </c>
      <c r="B3" s="33" t="s">
        <v>2</v>
      </c>
      <c r="C3" s="33" t="s">
        <v>2</v>
      </c>
      <c r="D3" s="20"/>
      <c r="E3" s="20"/>
      <c r="F3" s="34" t="s">
        <v>1</v>
      </c>
      <c r="G3" s="34" t="s">
        <v>3</v>
      </c>
      <c r="H3" s="36" t="s">
        <v>18</v>
      </c>
      <c r="I3" s="36" t="s">
        <v>19</v>
      </c>
      <c r="J3" s="36" t="s">
        <v>20</v>
      </c>
      <c r="K3" s="40" t="s">
        <v>10</v>
      </c>
      <c r="L3" s="40"/>
      <c r="M3" s="40"/>
      <c r="N3" s="41" t="s">
        <v>9</v>
      </c>
      <c r="O3" s="41"/>
      <c r="P3" s="41"/>
      <c r="Q3" s="41"/>
    </row>
    <row r="4" spans="1:17" ht="158.25" customHeight="1" x14ac:dyDescent="0.2">
      <c r="A4" s="33"/>
      <c r="B4" s="34"/>
      <c r="C4" s="33"/>
      <c r="D4" s="21"/>
      <c r="E4" s="21" t="s">
        <v>14</v>
      </c>
      <c r="F4" s="35"/>
      <c r="G4" s="35"/>
      <c r="H4" s="36"/>
      <c r="I4" s="36"/>
      <c r="J4" s="36"/>
      <c r="K4" s="22" t="s">
        <v>5</v>
      </c>
      <c r="L4" s="22" t="s">
        <v>4</v>
      </c>
      <c r="M4" s="2" t="s">
        <v>16</v>
      </c>
      <c r="N4" s="24" t="s">
        <v>17</v>
      </c>
      <c r="O4" s="3" t="s">
        <v>6</v>
      </c>
      <c r="P4" s="3" t="s">
        <v>7</v>
      </c>
      <c r="Q4" s="3" t="s">
        <v>8</v>
      </c>
    </row>
    <row r="5" spans="1:17" ht="55.5" customHeight="1" x14ac:dyDescent="0.2">
      <c r="A5" s="25">
        <v>1</v>
      </c>
      <c r="B5" s="14" t="s">
        <v>12</v>
      </c>
      <c r="C5" s="16" t="s">
        <v>23</v>
      </c>
      <c r="D5" s="15"/>
      <c r="E5" s="15" t="s">
        <v>13</v>
      </c>
      <c r="F5" s="17" t="s">
        <v>21</v>
      </c>
      <c r="G5" s="27">
        <v>1</v>
      </c>
      <c r="H5" s="30">
        <v>120800</v>
      </c>
      <c r="I5" s="30">
        <v>117155</v>
      </c>
      <c r="J5" s="30">
        <v>64700</v>
      </c>
      <c r="K5" s="11">
        <f>ROUND((H5+J5+I5)/3,2)</f>
        <v>100885</v>
      </c>
      <c r="L5" s="9">
        <f>SQRT(((SUM((POWER(H5-K5,2)),(POWER(I5-K5,2)),(POWER(J5-K5,2)))/(COLUMNS(H5:J5)-1))))</f>
        <v>31390.08083774236</v>
      </c>
      <c r="M5" s="10">
        <f>L5/K5*100</f>
        <v>31.114715604641287</v>
      </c>
      <c r="N5" s="11">
        <f>((G5/3)*(SUM(H5:J5)))</f>
        <v>100885</v>
      </c>
      <c r="O5" s="26">
        <f>N5/G5</f>
        <v>100885</v>
      </c>
      <c r="P5" s="11">
        <v>100885</v>
      </c>
      <c r="Q5" s="12">
        <f>P5*G5</f>
        <v>100885</v>
      </c>
    </row>
    <row r="6" spans="1:17" ht="32.25" customHeight="1" x14ac:dyDescent="0.25">
      <c r="A6" s="42" t="s">
        <v>15</v>
      </c>
      <c r="B6" s="42"/>
      <c r="C6" s="42"/>
      <c r="D6" s="42"/>
      <c r="E6" s="42"/>
      <c r="F6" s="42"/>
      <c r="G6" s="42"/>
      <c r="H6" s="42"/>
      <c r="I6" s="42"/>
      <c r="J6" s="43"/>
      <c r="K6" s="44">
        <f>SUM(Q5:Q5)</f>
        <v>100885</v>
      </c>
      <c r="L6" s="45"/>
      <c r="M6" s="19"/>
      <c r="N6" s="19"/>
      <c r="O6" s="18"/>
      <c r="P6" s="18"/>
      <c r="Q6" s="18"/>
    </row>
    <row r="7" spans="1:17" s="4" customFormat="1" ht="15.75" x14ac:dyDescent="0.25">
      <c r="A7" s="23"/>
      <c r="B7" s="23"/>
      <c r="C7" s="23"/>
      <c r="D7" s="23"/>
      <c r="E7" s="23"/>
      <c r="F7" s="23"/>
      <c r="G7" s="23"/>
      <c r="H7" s="7"/>
      <c r="I7" s="7"/>
      <c r="J7" s="8"/>
    </row>
    <row r="8" spans="1:17" s="4" customFormat="1" ht="15.75" x14ac:dyDescent="0.25">
      <c r="A8" s="37" t="s">
        <v>24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7" s="4" customFormat="1" ht="15.75" x14ac:dyDescent="0.25">
      <c r="A9" s="13"/>
      <c r="B9" s="13"/>
      <c r="C9" s="13"/>
      <c r="D9" s="13"/>
      <c r="E9" s="13"/>
      <c r="F9" s="13"/>
      <c r="G9" s="6"/>
      <c r="H9" s="7"/>
      <c r="I9" s="7"/>
      <c r="J9" s="8"/>
      <c r="K9" s="23"/>
      <c r="L9" s="23"/>
    </row>
    <row r="10" spans="1:17" ht="19.5" customHeight="1" x14ac:dyDescent="0.25">
      <c r="A10" s="38" t="s">
        <v>11</v>
      </c>
      <c r="B10" s="39"/>
      <c r="C10" s="39"/>
      <c r="D10" s="39"/>
      <c r="E10" s="39"/>
      <c r="F10" s="39"/>
      <c r="G10" s="39"/>
      <c r="H10" s="39"/>
      <c r="I10" s="39"/>
      <c r="J10" s="39"/>
      <c r="K10" s="5"/>
      <c r="L10" s="28">
        <v>46245</v>
      </c>
    </row>
    <row r="11" spans="1:17" x14ac:dyDescent="0.2">
      <c r="H11" s="29"/>
      <c r="I11" s="29"/>
      <c r="J11" s="29"/>
    </row>
  </sheetData>
  <mergeCells count="16">
    <mergeCell ref="A8:P8"/>
    <mergeCell ref="A10:J10"/>
    <mergeCell ref="J3:J4"/>
    <mergeCell ref="K3:M3"/>
    <mergeCell ref="N3:Q3"/>
    <mergeCell ref="A6:J6"/>
    <mergeCell ref="K6:L6"/>
    <mergeCell ref="A1:Q1"/>
    <mergeCell ref="A2:Q2"/>
    <mergeCell ref="A3:A4"/>
    <mergeCell ref="B3:B4"/>
    <mergeCell ref="C3:C4"/>
    <mergeCell ref="F3:F4"/>
    <mergeCell ref="G3:G4"/>
    <mergeCell ref="H3:H4"/>
    <mergeCell ref="I3:I4"/>
  </mergeCells>
  <pageMargins left="0.11811023622047245" right="0.11811023622047245" top="0.15748031496062992" bottom="0.15748031496062992" header="0.31496062992125984" footer="0.31496062992125984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SereginVV</cp:lastModifiedBy>
  <cp:lastPrinted>2026-06-09T05:35:58Z</cp:lastPrinted>
  <dcterms:created xsi:type="dcterms:W3CDTF">2014-01-15T18:15:09Z</dcterms:created>
  <dcterms:modified xsi:type="dcterms:W3CDTF">2026-08-11T07:40:10Z</dcterms:modified>
</cp:coreProperties>
</file>