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Анализ рынка (базовый)" sheetId="3" r:id="rId1"/>
  </sheets>
  <definedNames>
    <definedName name="_xlnm.Print_Area" localSheetId="0">'Анализ рынка (базовый)'!$A$1:$P$29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<sst xmlns="http://schemas.openxmlformats.org/spreadsheetml/2006/main" count="40" uniqueCount="30">
  <si>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РАСЧЕТ СТАРТОВОЙ (МАКСИМАЛЬНОЙ) ЦЕНЫ КОНТРАКТА НА ЕАТ "БЕРЕЗКА"</t>
  </si>
  <si>
    <r>
      <t xml:space="preserve">Предмет контракта: </t>
    </r>
    <r>
      <rPr>
        <u/>
        <sz val="14"/>
        <color theme="1"/>
        <rFont val="Times New Roman"/>
        <charset val="204"/>
      </rPr>
      <t>Поставка хлебобулочных изделий для нужд общеобразовательного учреждения (с 01.09.2026 по 31.12.2026 года)</t>
    </r>
  </si>
  <si>
    <t>Заказчик: МБОУ СОШ с. Мичуринское им. В.К. Арсеньева</t>
  </si>
  <si>
    <r>
      <rPr>
        <sz val="14"/>
        <color theme="1"/>
        <rFont val="Times New Roman"/>
        <charset val="204"/>
      </rPr>
      <t xml:space="preserve">Используемый метод определения цены с обоснованием: </t>
    </r>
    <r>
      <rPr>
        <b/>
        <sz val="14"/>
        <color theme="1"/>
        <rFont val="Times New Roman"/>
        <charset val="204"/>
      </rPr>
      <t>Метод сопоставимых рыночных цен (анализа рынка)</t>
    </r>
  </si>
  <si>
    <t>№ п/п</t>
  </si>
  <si>
    <t>Объект закупки</t>
  </si>
  <si>
    <t>Основные характеристики объекта закупки</t>
  </si>
  <si>
    <t>Ед. изм.</t>
  </si>
  <si>
    <t>Кол-во</t>
  </si>
  <si>
    <t>Цена единицы товара, указанная в источнике № 1.
Реквизиты источника: ИП Погоров Б.С., руб.</t>
  </si>
  <si>
    <t>Цена единицы товара, указанная в источнике № 2.
Реквизиты источника: ООО "Хабаровский хлебозавод № 1, руб.</t>
  </si>
  <si>
    <t>Цена единицы товара, указанная в источнике № 3.
Реквизиты источника: ИП Погорова Э.С., руб.</t>
  </si>
  <si>
    <t xml:space="preserve">Средняя арифм. величина цены единицы продукции, руб.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</si>
  <si>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</si>
  <si>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 xml:space="preserve">Коэффициент вариации (%)                                          </t>
  </si>
  <si>
    <t xml:space="preserve">НМЦК (руб.)                  </t>
  </si>
  <si>
    <t>Хлеб Пшеничный 1 сорта 0,500 гр</t>
  </si>
  <si>
    <t>В соответствии с ТЧ</t>
  </si>
  <si>
    <t>шт</t>
  </si>
  <si>
    <t>Хлеб Ржано-пшеничный 0,400 гр</t>
  </si>
  <si>
    <t>Батон нарезной 0,350 гр</t>
  </si>
  <si>
    <t>Булочка с изюмом</t>
  </si>
  <si>
    <t>Булочка с маком</t>
  </si>
  <si>
    <t>Булочка Плюшка сахарная</t>
  </si>
  <si>
    <t>ИТОГО:</t>
  </si>
  <si>
    <t xml:space="preserve">  </t>
  </si>
  <si>
    <t xml:space="preserve">Дата подготовки обоснования стартовой (максимальной) цены: 28.07.2026           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</si>
  <si>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</si>
  <si>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________________/ ФИО /                                          </t>
  </si>
  <si>
    <t xml:space="preserve">(подпись/расшифровка подписи)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</si>
</sst>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"/>
  </numFmts>
  <fonts count="36">
    <font>
      <sz val="11"/>
      <color theme="1"/>
      <name val="Calibri"/>
      <charset val="204"/>
      <scheme val="minor"/>
    </font>
    <font>
      <b/>
      <i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b/>
      <sz val="13"/>
      <color theme="1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i/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0000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theme="1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1" xfId="0" applyFont="1" applyFill="1" applyBorder="1" applyAlignment="1">
      <alignment horizontal="center" vertical="center" wrapText="1" shrinkToFit="1"/>
    </xf>
    <xf numFmtId="0" fontId="8" fillId="0" borderId="0" xfId="0" applyFont="1" applyAlignment="1"/>
    <xf numFmtId="0" fontId="9" fillId="3" borderId="1" xfId="0" applyFont="1" applyFill="1" applyBorder="1" applyAlignment="1">
      <alignment horizontal="center" vertical="center" wrapText="1" shrinkToFit="1"/>
    </xf>
    <xf numFmtId="0" fontId="10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horizontal="center" vertical="center" wrapText="1" shrinkToFit="1"/>
    </xf>
    <xf numFmtId="180" fontId="11" fillId="3" borderId="1" xfId="0" applyNumberFormat="1" applyFont="1" applyFill="1" applyBorder="1" applyAlignment="1">
      <alignment horizontal="center" vertical="center" wrapText="1" shrinkToFit="1"/>
    </xf>
    <xf numFmtId="181" fontId="11" fillId="3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10" fontId="11" fillId="3" borderId="1" xfId="3" applyNumberFormat="1" applyFont="1" applyFill="1" applyBorder="1" applyAlignment="1">
      <alignment horizontal="center" vertical="center" wrapText="1"/>
    </xf>
    <xf numFmtId="180" fontId="12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/>
    <xf numFmtId="180" fontId="9" fillId="3" borderId="1" xfId="0" applyNumberFormat="1" applyFont="1" applyFill="1" applyBorder="1" applyAlignment="1">
      <alignment horizontal="center" vertical="center" wrapText="1" shrinkToFit="1"/>
    </xf>
    <xf numFmtId="0" fontId="13" fillId="2" borderId="2" xfId="0" applyFont="1" applyFill="1" applyBorder="1" applyAlignment="1">
      <alignment horizontal="right" vertical="center" wrapText="1" shrinkToFit="1"/>
    </xf>
    <xf numFmtId="0" fontId="13" fillId="2" borderId="3" xfId="0" applyFont="1" applyFill="1" applyBorder="1" applyAlignment="1">
      <alignment horizontal="right" vertical="center" wrapText="1" shrinkToFit="1"/>
    </xf>
    <xf numFmtId="0" fontId="13" fillId="2" borderId="4" xfId="0" applyFont="1" applyFill="1" applyBorder="1" applyAlignment="1">
      <alignment horizontal="right" vertical="center" wrapText="1" shrinkToFit="1"/>
    </xf>
    <xf numFmtId="181" fontId="1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7" fillId="0" borderId="0" xfId="0" applyFont="1" applyAlignment="1"/>
    <xf numFmtId="180" fontId="12" fillId="0" borderId="0" xfId="0" applyNumberFormat="1" applyFont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99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8"/>
  <sheetViews>
    <sheetView tabSelected="1" zoomScale="70" zoomScaleNormal="70" workbookViewId="0">
      <selection activeCell="B13" sqref="B8:B13"/>
    </sheetView>
  </sheetViews>
  <sheetFormatPr defaultColWidth="9" defaultRowHeight="13.8"/>
  <cols>
    <col min="1" max="1" width="4.57407407407407" style="4" customWidth="1"/>
    <col min="2" max="2" width="43.3240740740741" style="4" customWidth="1"/>
    <col min="3" max="3" width="30.287037037037" style="4" customWidth="1"/>
    <col min="4" max="4" width="9.42592592592593" style="4" customWidth="1"/>
    <col min="5" max="5" width="13" style="4" customWidth="1"/>
    <col min="6" max="6" width="22.0555555555556" style="4" customWidth="1"/>
    <col min="7" max="7" width="22.8518518518519" style="4" customWidth="1"/>
    <col min="8" max="8" width="22.0648148148148" style="4" customWidth="1"/>
    <col min="9" max="9" width="20.3055555555556" style="4" customWidth="1"/>
    <col min="10" max="10" width="18.0925925925926" style="4" customWidth="1"/>
    <col min="11" max="11" width="18.5740740740741" style="4" customWidth="1"/>
    <col min="12" max="12" width="21.5740740740741" style="3" customWidth="1"/>
    <col min="13" max="13" width="22.5740740740741" style="4" customWidth="1"/>
    <col min="14" max="14" width="14.8518518518519" style="4" customWidth="1"/>
    <col min="15" max="15" width="14.287037037037" style="4" customWidth="1"/>
    <col min="16" max="16" width="27.287037037037" style="4" customWidth="1"/>
    <col min="17" max="16384" width="9.13888888888889" style="4"/>
  </cols>
  <sheetData>
    <row r="1" ht="16.8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18" spans="1:16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7"/>
      <c r="N2" s="7"/>
      <c r="O2" s="7"/>
      <c r="P2" s="7"/>
    </row>
    <row r="3" ht="33" customHeight="1" spans="1:16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ht="31.5" customHeight="1" spans="1:16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2"/>
      <c r="O4" s="12"/>
      <c r="P4" s="12"/>
    </row>
    <row r="5" ht="18" spans="1:16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7"/>
      <c r="N5" s="7"/>
      <c r="O5" s="7"/>
      <c r="P5" s="7"/>
    </row>
    <row r="6" ht="18" spans="1:16">
      <c r="A6" s="7"/>
      <c r="B6" s="12"/>
      <c r="C6" s="13"/>
      <c r="D6" s="13"/>
      <c r="E6" s="13"/>
      <c r="F6" s="7"/>
      <c r="G6" s="7"/>
      <c r="H6" s="7"/>
      <c r="I6" s="7"/>
      <c r="J6" s="14"/>
      <c r="K6" s="14"/>
      <c r="L6" s="15"/>
      <c r="M6" s="14"/>
      <c r="N6" s="14"/>
      <c r="O6" s="14"/>
      <c r="P6" s="14"/>
    </row>
    <row r="7" s="1" customFormat="1" ht="143" customHeight="1" spans="1:16">
      <c r="A7" s="16" t="s">
        <v>4</v>
      </c>
      <c r="B7" s="16" t="s">
        <v>5</v>
      </c>
      <c r="C7" s="16" t="s">
        <v>6</v>
      </c>
      <c r="D7" s="16" t="s">
        <v>7</v>
      </c>
      <c r="E7" s="16" t="s">
        <v>8</v>
      </c>
      <c r="F7" s="16" t="s">
        <v>9</v>
      </c>
      <c r="G7" s="16" t="s">
        <v>10</v>
      </c>
      <c r="H7" s="16" t="s">
        <v>11</v>
      </c>
      <c r="I7" s="16" t="s">
        <v>12</v>
      </c>
      <c r="J7" s="16" t="s">
        <v>13</v>
      </c>
      <c r="K7" s="16" t="s">
        <v>14</v>
      </c>
      <c r="L7" s="16" t="s">
        <v>15</v>
      </c>
      <c r="M7" s="17"/>
      <c r="N7" s="17"/>
      <c r="O7" s="17"/>
      <c r="P7" s="17"/>
    </row>
    <row r="8" s="2" customFormat="1" ht="15" customHeight="1" spans="1:16">
      <c r="A8" s="18">
        <v>1</v>
      </c>
      <c r="B8" s="19" t="s">
        <v>16</v>
      </c>
      <c r="C8" s="20" t="s">
        <v>17</v>
      </c>
      <c r="D8" s="20" t="s">
        <v>18</v>
      </c>
      <c r="E8" s="20">
        <v>2050</v>
      </c>
      <c r="F8" s="21">
        <v>46.2</v>
      </c>
      <c r="G8" s="21">
        <v>63</v>
      </c>
      <c r="H8" s="21">
        <v>46.2</v>
      </c>
      <c r="I8" s="22">
        <f>ROUNDDOWN(AVERAGE(F8:H8),2)</f>
        <v>51.8</v>
      </c>
      <c r="J8" s="23">
        <f>STDEV(F8:H8)</f>
        <v>9.7</v>
      </c>
      <c r="K8" s="24">
        <f>J8/I8</f>
        <v>0.1873</v>
      </c>
      <c r="L8" s="22">
        <f>I8*E8</f>
        <v>106190</v>
      </c>
      <c r="M8" s="25"/>
      <c r="N8" s="26"/>
      <c r="O8" s="26"/>
      <c r="P8" s="26"/>
    </row>
    <row r="9" s="2" customFormat="1" ht="16" customHeight="1" spans="1:16">
      <c r="A9" s="18">
        <v>2</v>
      </c>
      <c r="B9" s="19" t="s">
        <v>19</v>
      </c>
      <c r="C9" s="20" t="s">
        <v>17</v>
      </c>
      <c r="D9" s="20" t="s">
        <v>18</v>
      </c>
      <c r="E9" s="20">
        <v>1800</v>
      </c>
      <c r="F9" s="21">
        <v>45.15</v>
      </c>
      <c r="G9" s="21">
        <v>64</v>
      </c>
      <c r="H9" s="21">
        <v>45.15</v>
      </c>
      <c r="I9" s="22">
        <f>ROUNDDOWN(AVERAGE(F9:H9),2)</f>
        <v>51.43</v>
      </c>
      <c r="J9" s="23">
        <f>STDEV(F9:H9)</f>
        <v>10.88</v>
      </c>
      <c r="K9" s="24">
        <f>J9/I9</f>
        <v>0.2115</v>
      </c>
      <c r="L9" s="22">
        <f>I9*E9</f>
        <v>92574</v>
      </c>
      <c r="M9" s="25"/>
      <c r="N9" s="26"/>
      <c r="O9" s="26"/>
      <c r="P9" s="26"/>
    </row>
    <row r="10" s="2" customFormat="1" ht="15" customHeight="1" spans="1:16">
      <c r="A10" s="18">
        <v>3</v>
      </c>
      <c r="B10" s="19" t="s">
        <v>20</v>
      </c>
      <c r="C10" s="20" t="s">
        <v>17</v>
      </c>
      <c r="D10" s="20" t="s">
        <v>18</v>
      </c>
      <c r="E10" s="18">
        <v>4000</v>
      </c>
      <c r="F10" s="27">
        <v>49.35</v>
      </c>
      <c r="G10" s="27">
        <v>72.8</v>
      </c>
      <c r="H10" s="27">
        <v>49.35</v>
      </c>
      <c r="I10" s="22">
        <f>ROUNDDOWN(AVERAGE(F10:H10),2)</f>
        <v>57.16</v>
      </c>
      <c r="J10" s="23">
        <f>STDEV(F10:H10)</f>
        <v>13.54</v>
      </c>
      <c r="K10" s="24">
        <f>J10/I10</f>
        <v>0.2369</v>
      </c>
      <c r="L10" s="22">
        <f>I10*E10</f>
        <v>228640</v>
      </c>
      <c r="M10" s="25"/>
      <c r="N10" s="26"/>
      <c r="O10" s="26"/>
      <c r="P10" s="26"/>
    </row>
    <row r="11" s="2" customFormat="1" ht="15" customHeight="1" spans="1:16">
      <c r="A11" s="18">
        <v>4</v>
      </c>
      <c r="B11" s="19" t="s">
        <v>21</v>
      </c>
      <c r="C11" s="20" t="s">
        <v>17</v>
      </c>
      <c r="D11" s="20" t="s">
        <v>18</v>
      </c>
      <c r="E11" s="18">
        <v>1000</v>
      </c>
      <c r="F11" s="27">
        <v>38.85</v>
      </c>
      <c r="G11" s="27">
        <v>56</v>
      </c>
      <c r="H11" s="27">
        <v>38.85</v>
      </c>
      <c r="I11" s="22">
        <f>ROUNDDOWN(AVERAGE(F11:H11),2)</f>
        <v>44.56</v>
      </c>
      <c r="J11" s="23">
        <f>STDEV(F11:H11)</f>
        <v>9.9</v>
      </c>
      <c r="K11" s="24">
        <f>J11/I11</f>
        <v>0.2222</v>
      </c>
      <c r="L11" s="22">
        <f>I11*E11</f>
        <v>44560</v>
      </c>
      <c r="M11" s="25"/>
      <c r="N11" s="26"/>
      <c r="O11" s="26"/>
      <c r="P11" s="26"/>
    </row>
    <row r="12" s="2" customFormat="1" ht="15" customHeight="1" spans="1:16">
      <c r="A12" s="18">
        <v>5</v>
      </c>
      <c r="B12" s="19" t="s">
        <v>22</v>
      </c>
      <c r="C12" s="20" t="s">
        <v>17</v>
      </c>
      <c r="D12" s="20" t="s">
        <v>18</v>
      </c>
      <c r="E12" s="18">
        <v>1440</v>
      </c>
      <c r="F12" s="27">
        <v>38.85</v>
      </c>
      <c r="G12" s="27">
        <v>57</v>
      </c>
      <c r="H12" s="27">
        <v>38.85</v>
      </c>
      <c r="I12" s="22">
        <f>ROUNDDOWN(AVERAGE(F12:H12),2)</f>
        <v>44.9</v>
      </c>
      <c r="J12" s="23">
        <f>STDEV(F12:H12)</f>
        <v>10.48</v>
      </c>
      <c r="K12" s="24">
        <f>J12/I12</f>
        <v>0.2334</v>
      </c>
      <c r="L12" s="22">
        <f>I12*E12</f>
        <v>64656</v>
      </c>
      <c r="M12" s="25"/>
      <c r="N12" s="26"/>
      <c r="O12" s="26"/>
      <c r="P12" s="26"/>
    </row>
    <row r="13" s="2" customFormat="1" ht="15" customHeight="1" spans="1:16">
      <c r="A13" s="18">
        <v>6</v>
      </c>
      <c r="B13" s="19" t="s">
        <v>23</v>
      </c>
      <c r="C13" s="20" t="s">
        <v>17</v>
      </c>
      <c r="D13" s="20" t="s">
        <v>18</v>
      </c>
      <c r="E13" s="18">
        <v>1440</v>
      </c>
      <c r="F13" s="27">
        <v>38.85</v>
      </c>
      <c r="G13" s="27">
        <v>52</v>
      </c>
      <c r="H13" s="27">
        <v>38.85</v>
      </c>
      <c r="I13" s="22">
        <f>ROUNDDOWN(AVERAGE(F13:H13),2)</f>
        <v>43.23</v>
      </c>
      <c r="J13" s="23">
        <f>STDEV(F13:H13)</f>
        <v>7.59</v>
      </c>
      <c r="K13" s="24">
        <f>J13/I13</f>
        <v>0.1756</v>
      </c>
      <c r="L13" s="22">
        <f>I13*E13</f>
        <v>62251.2</v>
      </c>
      <c r="M13" s="25"/>
      <c r="N13" s="26"/>
      <c r="O13" s="26"/>
      <c r="P13" s="26"/>
    </row>
    <row r="14" s="3" customFormat="1" ht="30" customHeight="1" spans="1:16">
      <c r="A14" s="28" t="s">
        <v>24</v>
      </c>
      <c r="B14" s="29"/>
      <c r="C14" s="29"/>
      <c r="D14" s="29"/>
      <c r="E14" s="29"/>
      <c r="F14" s="29"/>
      <c r="G14" s="29"/>
      <c r="H14" s="29"/>
      <c r="I14" s="29"/>
      <c r="J14" s="29"/>
      <c r="K14" s="30"/>
      <c r="L14" s="31">
        <f>SUM(L8:L13)</f>
        <v>598871.2</v>
      </c>
      <c r="M14" s="32"/>
      <c r="N14" s="8"/>
      <c r="O14" s="8"/>
      <c r="P14" s="8"/>
    </row>
    <row r="15" s="3" customFormat="1" ht="20" customHeight="1" spans="1:16">
      <c r="A15" s="33"/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  <c r="M15" s="32"/>
      <c r="N15" s="8"/>
      <c r="O15" s="8"/>
      <c r="P15" s="8"/>
    </row>
    <row r="16" s="3" customFormat="1" ht="20" customHeight="1" spans="1:16">
      <c r="A16" s="33"/>
      <c r="B16" s="7" t="s">
        <v>25</v>
      </c>
      <c r="C16" s="7"/>
      <c r="D16" s="7"/>
      <c r="E16" s="7"/>
      <c r="F16" s="7"/>
      <c r="G16" s="7"/>
      <c r="H16" s="7"/>
      <c r="I16" s="7"/>
      <c r="J16" s="7"/>
      <c r="K16" s="7"/>
      <c r="L16" s="8"/>
      <c r="M16" s="8"/>
      <c r="N16" s="8"/>
      <c r="O16" s="8"/>
      <c r="P16" s="8"/>
    </row>
    <row r="17" s="3" customFormat="1" ht="20" customHeight="1" spans="1:16">
      <c r="A17" s="33"/>
      <c r="B17" s="7"/>
      <c r="C17" s="7"/>
      <c r="D17" s="7"/>
      <c r="E17" s="7"/>
      <c r="F17" s="7"/>
      <c r="G17" s="7"/>
      <c r="H17" s="7"/>
      <c r="I17" s="7"/>
      <c r="J17" s="7"/>
      <c r="K17" s="7"/>
      <c r="L17" s="8"/>
      <c r="M17" s="8"/>
      <c r="N17" s="8"/>
      <c r="O17" s="8"/>
      <c r="P17" s="8"/>
    </row>
    <row r="18" s="3" customFormat="1" ht="20" customHeight="1" spans="1:16">
      <c r="A18" s="33"/>
      <c r="B18" s="7"/>
      <c r="C18" s="7"/>
      <c r="D18" s="7"/>
      <c r="E18" s="7"/>
      <c r="F18" s="7"/>
      <c r="G18" s="7"/>
      <c r="H18" s="7"/>
      <c r="I18" s="7"/>
      <c r="J18" s="7"/>
      <c r="K18" s="7"/>
      <c r="L18" s="8"/>
      <c r="M18" s="8"/>
      <c r="N18" s="8"/>
      <c r="O18" s="8"/>
      <c r="P18" s="8"/>
    </row>
    <row r="19" s="3" customFormat="1" ht="20" customHeight="1" spans="1:16">
      <c r="A19" s="33" t="s">
        <v>26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8"/>
      <c r="M19" s="8"/>
      <c r="N19" s="8"/>
      <c r="O19" s="8"/>
      <c r="P19" s="8"/>
    </row>
    <row r="20" s="3" customFormat="1" ht="53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8"/>
      <c r="M20" s="8"/>
      <c r="N20" s="8"/>
      <c r="O20" s="8"/>
      <c r="P20" s="8"/>
    </row>
    <row r="21" s="3" customFormat="1" ht="21" customHeight="1" spans="1:16">
      <c r="A21" s="7" t="s">
        <v>27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8"/>
      <c r="M21" s="8"/>
      <c r="N21" s="8"/>
      <c r="O21" s="8"/>
      <c r="P21" s="8"/>
    </row>
    <row r="22" ht="18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8"/>
      <c r="M22" s="7"/>
      <c r="N22" s="7"/>
      <c r="O22" s="7"/>
      <c r="P22" s="7"/>
    </row>
    <row r="23" ht="18" spans="1:16">
      <c r="A23" s="7" t="s">
        <v>28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34"/>
      <c r="M23" s="7"/>
      <c r="N23" s="7"/>
      <c r="O23" s="7"/>
      <c r="P23" s="7"/>
    </row>
    <row r="24" ht="18" spans="1:16">
      <c r="A24" s="7" t="s">
        <v>29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34"/>
      <c r="M24" s="7"/>
      <c r="N24" s="7"/>
      <c r="O24" s="7"/>
      <c r="P24" s="7"/>
    </row>
    <row r="25" ht="18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34"/>
      <c r="M25" s="7"/>
      <c r="N25" s="7"/>
      <c r="O25" s="7"/>
      <c r="P25" s="7"/>
    </row>
    <row r="26" ht="18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34"/>
      <c r="M26" s="7"/>
      <c r="N26" s="7"/>
      <c r="O26" s="7"/>
      <c r="P26" s="7"/>
    </row>
    <row r="27" ht="18" spans="1:16">
      <c r="L27" s="34"/>
      <c r="M27" s="7"/>
      <c r="N27" s="7"/>
      <c r="O27" s="7"/>
      <c r="P27" s="7"/>
    </row>
    <row r="28" spans="1:16">
      <c r="L28" s="34"/>
    </row>
    <row r="29" spans="1:16">
      <c r="L29" s="34"/>
    </row>
    <row r="30" spans="1:16">
      <c r="L30" s="34"/>
    </row>
    <row r="31" spans="1:16">
      <c r="L31" s="34"/>
    </row>
    <row r="32" spans="1:16">
      <c r="L32" s="34"/>
    </row>
    <row r="33" spans="12:12">
      <c r="L33" s="34"/>
    </row>
    <row r="34" spans="12:12">
      <c r="L34" s="34"/>
    </row>
    <row r="35" spans="12:12">
      <c r="L35" s="34"/>
    </row>
    <row r="36" spans="12:12">
      <c r="L36" s="34"/>
    </row>
    <row r="37" spans="12:12">
      <c r="L37" s="34"/>
    </row>
    <row r="38" spans="12:12">
      <c r="L38" s="34"/>
    </row>
    <row r="39" spans="12:12">
      <c r="L39" s="34"/>
    </row>
    <row r="40" spans="12:12">
      <c r="L40" s="34"/>
    </row>
    <row r="41" spans="12:12">
      <c r="L41" s="34"/>
    </row>
    <row r="42" spans="12:12">
      <c r="L42" s="34"/>
    </row>
    <row r="43" spans="12:12">
      <c r="L43" s="34"/>
    </row>
    <row r="44" spans="12:12">
      <c r="L44" s="34"/>
    </row>
    <row r="45" spans="12:12">
      <c r="L45" s="34"/>
    </row>
    <row r="46" spans="12:12">
      <c r="L46" s="34"/>
    </row>
    <row r="47" spans="12:12">
      <c r="L47" s="34"/>
    </row>
    <row r="48" spans="12:12">
      <c r="L48" s="34"/>
    </row>
    <row r="49" spans="12:12">
      <c r="L49" s="34"/>
    </row>
    <row r="50" spans="12:12">
      <c r="L50" s="34"/>
    </row>
    <row r="51" spans="12:12">
      <c r="L51" s="34"/>
    </row>
    <row r="52" spans="12:12">
      <c r="L52" s="34"/>
    </row>
    <row r="53" spans="12:12">
      <c r="L53" s="34"/>
    </row>
    <row r="54" spans="12:12">
      <c r="L54" s="34"/>
    </row>
    <row r="55" spans="12:12">
      <c r="L55" s="34"/>
    </row>
    <row r="56" spans="12:12">
      <c r="L56" s="34"/>
    </row>
    <row r="57" spans="12:12">
      <c r="L57" s="34"/>
    </row>
    <row r="58" spans="12:12">
      <c r="L58" s="34"/>
    </row>
    <row r="59" spans="12:12">
      <c r="L59" s="34"/>
    </row>
    <row r="60" spans="12:12">
      <c r="L60" s="34"/>
    </row>
    <row r="61" spans="12:12">
      <c r="L61" s="34"/>
    </row>
    <row r="62" spans="12:12">
      <c r="L62" s="34"/>
    </row>
    <row r="63" spans="12:12">
      <c r="L63" s="34"/>
    </row>
    <row r="64" spans="12:12">
      <c r="L64" s="34"/>
    </row>
    <row r="65" spans="12:12">
      <c r="L65" s="34"/>
    </row>
    <row r="66" spans="12:12">
      <c r="L66" s="34"/>
    </row>
    <row r="67" spans="12:12">
      <c r="L67" s="34"/>
    </row>
    <row r="68" spans="12:12">
      <c r="L68" s="34"/>
    </row>
    <row r="69" spans="12:12">
      <c r="L69" s="34"/>
    </row>
    <row r="70" spans="12:12">
      <c r="L70" s="34"/>
    </row>
    <row r="71" spans="12:12">
      <c r="L71" s="34"/>
    </row>
    <row r="72" spans="12:12">
      <c r="L72" s="34"/>
    </row>
    <row r="73" spans="12:12">
      <c r="L73" s="34"/>
    </row>
    <row r="74" spans="12:12">
      <c r="L74" s="34"/>
    </row>
    <row r="75" spans="12:12">
      <c r="L75" s="34"/>
    </row>
    <row r="76" spans="12:12">
      <c r="L76" s="34"/>
    </row>
    <row r="77" spans="12:12">
      <c r="L77" s="34"/>
    </row>
    <row r="78" spans="12:12">
      <c r="L78" s="34"/>
    </row>
    <row r="79" spans="12:12">
      <c r="L79" s="34"/>
    </row>
    <row r="80" spans="12:12">
      <c r="L80" s="34"/>
    </row>
    <row r="81" spans="12:12">
      <c r="L81" s="34"/>
    </row>
    <row r="82" spans="12:12">
      <c r="L82" s="34"/>
    </row>
    <row r="83" spans="12:12">
      <c r="L83" s="34"/>
    </row>
    <row r="84" spans="12:12">
      <c r="L84" s="34"/>
    </row>
    <row r="85" spans="12:12">
      <c r="L85" s="34"/>
    </row>
    <row r="86" spans="12:12">
      <c r="L86" s="34"/>
    </row>
    <row r="87" spans="12:12">
      <c r="L87" s="34"/>
    </row>
    <row r="88" spans="12:12">
      <c r="L88" s="34"/>
    </row>
  </sheetData>
  <mergeCells count="4">
    <mergeCell ref="A1:P1"/>
    <mergeCell ref="A3:P3"/>
    <mergeCell ref="A4:L4"/>
    <mergeCell ref="A14:K14"/>
  </mergeCells>
  <pageMargins left="0.25" right="0.25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Анализ рынка (базовый)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WPS_1777857089</cp:lastModifiedBy>
  <dcterms:created xsi:type="dcterms:W3CDTF">2006-09-28T05:33:00Z</dcterms:created>
  <dcterms:modified xsi:type="dcterms:W3CDTF">2026-07-28T06:26:12Z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B4C250F61D804CF6B974A70002D5D1E5_13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