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 ГОД\ГК Расходники на ИСКРУ\ЭА НМЦК на сумму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Лист1!$A$1:$U$31</definedName>
  </definedNames>
  <calcPr calcId="152511" refMode="R1C1"/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K15" i="1"/>
  <c r="L15" i="1" s="1"/>
  <c r="K19" i="1"/>
  <c r="L19" i="1" s="1"/>
  <c r="K23" i="1"/>
  <c r="L23" i="1" s="1"/>
  <c r="J12" i="1"/>
  <c r="K12" i="1" s="1"/>
  <c r="L12" i="1" s="1"/>
  <c r="J13" i="1"/>
  <c r="N13" i="1" s="1"/>
  <c r="J14" i="1"/>
  <c r="K14" i="1" s="1"/>
  <c r="L14" i="1" s="1"/>
  <c r="J15" i="1"/>
  <c r="N15" i="1" s="1"/>
  <c r="J16" i="1"/>
  <c r="K16" i="1" s="1"/>
  <c r="L16" i="1" s="1"/>
  <c r="J17" i="1"/>
  <c r="N17" i="1" s="1"/>
  <c r="J18" i="1"/>
  <c r="K18" i="1" s="1"/>
  <c r="L18" i="1" s="1"/>
  <c r="J19" i="1"/>
  <c r="N19" i="1" s="1"/>
  <c r="J20" i="1"/>
  <c r="K20" i="1" s="1"/>
  <c r="L20" i="1" s="1"/>
  <c r="J21" i="1"/>
  <c r="N21" i="1" s="1"/>
  <c r="J22" i="1"/>
  <c r="K22" i="1" s="1"/>
  <c r="L22" i="1" s="1"/>
  <c r="J23" i="1"/>
  <c r="N23" i="1" s="1"/>
  <c r="J24" i="1"/>
  <c r="K24" i="1" s="1"/>
  <c r="L24" i="1" s="1"/>
  <c r="J25" i="1"/>
  <c r="N25" i="1" s="1"/>
  <c r="J26" i="1"/>
  <c r="K26" i="1" s="1"/>
  <c r="L26" i="1" s="1"/>
  <c r="J27" i="1"/>
  <c r="K27" i="1" s="1"/>
  <c r="L27" i="1" s="1"/>
  <c r="K25" i="1" l="1"/>
  <c r="L25" i="1" s="1"/>
  <c r="K21" i="1"/>
  <c r="L21" i="1" s="1"/>
  <c r="K17" i="1"/>
  <c r="L17" i="1" s="1"/>
  <c r="K13" i="1"/>
  <c r="L13" i="1" s="1"/>
  <c r="N27" i="1"/>
  <c r="N26" i="1"/>
  <c r="N24" i="1"/>
  <c r="N22" i="1"/>
  <c r="N20" i="1"/>
  <c r="N18" i="1"/>
  <c r="N16" i="1"/>
  <c r="N14" i="1"/>
  <c r="N12" i="1"/>
  <c r="M11" i="1"/>
  <c r="J11" i="1"/>
  <c r="K11" i="1" s="1"/>
  <c r="L11" i="1" s="1"/>
  <c r="N11" i="1" l="1"/>
  <c r="N28" i="1" s="1"/>
</calcChain>
</file>

<file path=xl/sharedStrings.xml><?xml version="1.0" encoding="utf-8"?>
<sst xmlns="http://schemas.openxmlformats.org/spreadsheetml/2006/main" count="60" uniqueCount="43">
  <si>
    <t>Расчет НМЦК</t>
  </si>
  <si>
    <t>№</t>
  </si>
  <si>
    <t>Наименование товара, услуги (работы)</t>
  </si>
  <si>
    <t>Кол-во</t>
  </si>
  <si>
    <t>(указывается предмет контракта)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</si>
  <si>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</si>
  <si>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</si>
  <si>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</si>
  <si>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</si>
  <si>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</si>
  <si>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</si>
  <si>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</si>
  <si>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</si>
  <si>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</si>
  <si>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</si>
  <si>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</si>
  <si>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</si>
  <si>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</si>
  <si>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Цена в руб.</t>
  </si>
  <si>
    <t>Приложение №2</t>
  </si>
  <si>
    <t>шт</t>
  </si>
  <si>
    <t>к Государственному контракту №       от</t>
  </si>
  <si>
    <t>Плашка М18 h1,5</t>
  </si>
  <si>
    <t>Плашка М12 h1,75</t>
  </si>
  <si>
    <t>Плашка М24 h1,5</t>
  </si>
  <si>
    <t>Плашка М16 h2</t>
  </si>
  <si>
    <t>Плашка М20 h2,5</t>
  </si>
  <si>
    <t xml:space="preserve">Метчик М20 h2,5 </t>
  </si>
  <si>
    <t xml:space="preserve">Метчик М16 h2  </t>
  </si>
  <si>
    <t>Сверло диаметр 2х70 мм</t>
  </si>
  <si>
    <t>Сверло диаметр 3,2х70 мм</t>
  </si>
  <si>
    <t>Сверло диаметр 9х150 мм</t>
  </si>
  <si>
    <t>Сверло диаметр 12х150 мм</t>
  </si>
  <si>
    <t xml:space="preserve">Сверло диаметр 10,2х150 мм </t>
  </si>
  <si>
    <t xml:space="preserve">Сверло диаметр 14х150 мм </t>
  </si>
  <si>
    <t xml:space="preserve">Сверло диаметр 17,5х175 мм </t>
  </si>
  <si>
    <t xml:space="preserve">Сверло диаметр 50х150 мм </t>
  </si>
  <si>
    <t xml:space="preserve">Сверло диаметр 35х150 мм </t>
  </si>
  <si>
    <t xml:space="preserve">Тэн с терморегулятором </t>
  </si>
  <si>
    <t>комплект</t>
  </si>
  <si>
    <t>Исполнитель 1  .№ 375 от 28.07.2026</t>
  </si>
  <si>
    <t>Исполнитель 2  .№376 от 28.07.2026</t>
  </si>
  <si>
    <t>Исполнитель 3  .№377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</si>
</sst>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2" fontId="1" fillId="0" borderId="0" xfId="0" applyNumberFormat="1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2" fontId="0" fillId="0" borderId="0" xfId="0" applyNumberFormat="1" applyBorder="1"/>
    <xf numFmtId="0" fontId="1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9" fontId="0" fillId="0" borderId="0" xfId="0" applyNumberFormat="1"/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2" fontId="3" fillId="0" borderId="1" xfId="0" applyNumberFormat="1" applyFont="1" applyBorder="1" applyAlignment="1">
      <alignment wrapText="1"/>
    </xf>
    <xf numFmtId="2" fontId="0" fillId="0" borderId="1" xfId="0" applyNumberFormat="1" applyBorder="1"/>
    <xf numFmtId="0" fontId="0" fillId="0" borderId="1" xfId="0" applyBorder="1"/>
    <xf numFmtId="2" fontId="3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2" fillId="0" borderId="6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9</xdr:row>
      <xdr:rowOff>85725</xdr:rowOff>
    </xdr:from>
    <xdr:to>
      <xdr:col>12</xdr:col>
      <xdr:colOff>914400</xdr:colOff>
      <xdr:row>9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9</xdr:row>
      <xdr:rowOff>895350</xdr:rowOff>
    </xdr:from>
    <xdr:to>
      <xdr:col>10</xdr:col>
      <xdr:colOff>666750</xdr:colOff>
      <xdr:row>9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9</xdr:row>
      <xdr:rowOff>952500</xdr:rowOff>
    </xdr:from>
    <xdr:to>
      <xdr:col>12</xdr:col>
      <xdr:colOff>0</xdr:colOff>
      <xdr:row>9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9</xdr:row>
      <xdr:rowOff>2066925</xdr:rowOff>
    </xdr:from>
    <xdr:to>
      <xdr:col>12</xdr:col>
      <xdr:colOff>0</xdr:colOff>
      <xdr:row>9</xdr:row>
      <xdr:rowOff>2457450</xdr:rowOff>
    </xdr:to>
    <xdr:pic>
      <xdr:nvPicPr>
        <xdr:cNvPr id="106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39525" y="4267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10</xdr:row>
      <xdr:rowOff>2066925</xdr:rowOff>
    </xdr:from>
    <xdr:to>
      <xdr:col>12</xdr:col>
      <xdr:colOff>0</xdr:colOff>
      <xdr:row>10</xdr:row>
      <xdr:rowOff>2457450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12</xdr:row>
      <xdr:rowOff>2066925</xdr:rowOff>
    </xdr:from>
    <xdr:to>
      <xdr:col>12</xdr:col>
      <xdr:colOff>0</xdr:colOff>
      <xdr:row>12</xdr:row>
      <xdr:rowOff>2457450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13</xdr:row>
      <xdr:rowOff>2066925</xdr:rowOff>
    </xdr:from>
    <xdr:to>
      <xdr:col>12</xdr:col>
      <xdr:colOff>0</xdr:colOff>
      <xdr:row>13</xdr:row>
      <xdr:rowOff>2457450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14</xdr:row>
      <xdr:rowOff>2066925</xdr:rowOff>
    </xdr:from>
    <xdr:to>
      <xdr:col>12</xdr:col>
      <xdr:colOff>0</xdr:colOff>
      <xdr:row>14</xdr:row>
      <xdr:rowOff>2457450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15</xdr:row>
      <xdr:rowOff>2066925</xdr:rowOff>
    </xdr:from>
    <xdr:to>
      <xdr:col>12</xdr:col>
      <xdr:colOff>0</xdr:colOff>
      <xdr:row>15</xdr:row>
      <xdr:rowOff>2457450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16</xdr:row>
      <xdr:rowOff>2066925</xdr:rowOff>
    </xdr:from>
    <xdr:to>
      <xdr:col>12</xdr:col>
      <xdr:colOff>0</xdr:colOff>
      <xdr:row>16</xdr:row>
      <xdr:rowOff>2457450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17</xdr:row>
      <xdr:rowOff>2066925</xdr:rowOff>
    </xdr:from>
    <xdr:to>
      <xdr:col>12</xdr:col>
      <xdr:colOff>0</xdr:colOff>
      <xdr:row>17</xdr:row>
      <xdr:rowOff>2457450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18</xdr:row>
      <xdr:rowOff>2066925</xdr:rowOff>
    </xdr:from>
    <xdr:to>
      <xdr:col>12</xdr:col>
      <xdr:colOff>0</xdr:colOff>
      <xdr:row>18</xdr:row>
      <xdr:rowOff>2457450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19</xdr:row>
      <xdr:rowOff>2066925</xdr:rowOff>
    </xdr:from>
    <xdr:to>
      <xdr:col>12</xdr:col>
      <xdr:colOff>0</xdr:colOff>
      <xdr:row>19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20</xdr:row>
      <xdr:rowOff>2066925</xdr:rowOff>
    </xdr:from>
    <xdr:to>
      <xdr:col>12</xdr:col>
      <xdr:colOff>0</xdr:colOff>
      <xdr:row>20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21</xdr:row>
      <xdr:rowOff>2066925</xdr:rowOff>
    </xdr:from>
    <xdr:to>
      <xdr:col>12</xdr:col>
      <xdr:colOff>0</xdr:colOff>
      <xdr:row>21</xdr:row>
      <xdr:rowOff>2457450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22</xdr:row>
      <xdr:rowOff>2066925</xdr:rowOff>
    </xdr:from>
    <xdr:to>
      <xdr:col>12</xdr:col>
      <xdr:colOff>0</xdr:colOff>
      <xdr:row>22</xdr:row>
      <xdr:rowOff>2457450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23</xdr:row>
      <xdr:rowOff>2066925</xdr:rowOff>
    </xdr:from>
    <xdr:to>
      <xdr:col>12</xdr:col>
      <xdr:colOff>0</xdr:colOff>
      <xdr:row>23</xdr:row>
      <xdr:rowOff>2457450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24</xdr:row>
      <xdr:rowOff>2066925</xdr:rowOff>
    </xdr:from>
    <xdr:to>
      <xdr:col>12</xdr:col>
      <xdr:colOff>0</xdr:colOff>
      <xdr:row>24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26</xdr:row>
      <xdr:rowOff>0</xdr:rowOff>
    </xdr:from>
    <xdr:to>
      <xdr:col>12</xdr:col>
      <xdr:colOff>0</xdr:colOff>
      <xdr:row>26</xdr:row>
      <xdr:rowOff>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417440" y="3768551"/>
          <a:ext cx="209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tabSelected="1" view="pageBreakPreview" topLeftCell="A8" zoomScale="91" zoomScaleSheetLayoutView="91" zoomScalePageLayoutView="85" workbookViewId="0">
      <selection activeCell="L28" sqref="L28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9.140625" style="4" bestFit="1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3" width="14" customWidth="1"/>
    <col min="14" max="14" width="13.140625" customWidth="1"/>
    <col min="16" max="16" width="9.140625" customWidth="1"/>
  </cols>
  <sheetData>
    <row r="1" spans="1:14" ht="18.75" x14ac:dyDescent="0.3">
      <c r="K1" s="20" t="s">
        <v>19</v>
      </c>
      <c r="L1" s="18"/>
      <c r="N1" s="19"/>
    </row>
    <row r="2" spans="1:14" ht="18.75" x14ac:dyDescent="0.3">
      <c r="K2" s="20" t="s">
        <v>21</v>
      </c>
      <c r="L2" s="19"/>
      <c r="M2" s="19"/>
      <c r="N2" s="19"/>
    </row>
    <row r="3" spans="1:14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4" ht="15" customHeight="1" x14ac:dyDescent="0.25">
      <c r="A4" s="44" t="s">
        <v>17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25">
      <c r="A5" s="1"/>
      <c r="B5" s="1"/>
      <c r="C5" s="1"/>
      <c r="D5" s="1"/>
      <c r="E5" s="3"/>
      <c r="F5" s="3"/>
      <c r="G5" s="3"/>
      <c r="H5" s="6"/>
      <c r="I5" s="3"/>
      <c r="J5" s="3"/>
      <c r="K5" s="3"/>
    </row>
    <row r="6" spans="1:14" ht="15" customHeight="1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idden="1" x14ac:dyDescent="0.25">
      <c r="A7" s="1"/>
      <c r="B7" s="1"/>
      <c r="C7" s="1"/>
      <c r="D7" s="1"/>
      <c r="E7" s="3"/>
      <c r="F7" s="3"/>
      <c r="G7" s="3" t="s">
        <v>4</v>
      </c>
      <c r="H7" s="6"/>
      <c r="I7" s="12"/>
      <c r="J7" s="12"/>
      <c r="K7" s="3"/>
    </row>
    <row r="8" spans="1:14" ht="51.75" customHeight="1" x14ac:dyDescent="0.25">
      <c r="A8" s="9" t="s">
        <v>7</v>
      </c>
      <c r="B8" s="49" t="s">
        <v>15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spans="1:14" ht="39.75" customHeight="1" x14ac:dyDescent="0.25">
      <c r="A9" s="45" t="s">
        <v>0</v>
      </c>
      <c r="B9" s="43" t="s">
        <v>1</v>
      </c>
      <c r="C9" s="43" t="s">
        <v>2</v>
      </c>
      <c r="D9" s="43" t="s">
        <v>5</v>
      </c>
      <c r="E9" s="42" t="s">
        <v>3</v>
      </c>
      <c r="F9" s="42" t="s">
        <v>12</v>
      </c>
      <c r="G9" s="30" t="s">
        <v>40</v>
      </c>
      <c r="H9" s="30" t="s">
        <v>41</v>
      </c>
      <c r="I9" s="30" t="s">
        <v>42</v>
      </c>
      <c r="J9" s="41" t="s">
        <v>8</v>
      </c>
      <c r="K9" s="41"/>
      <c r="L9" s="41"/>
      <c r="M9" s="8" t="s">
        <v>16</v>
      </c>
      <c r="N9" s="40" t="s">
        <v>6</v>
      </c>
    </row>
    <row r="10" spans="1:14" ht="108" customHeight="1" x14ac:dyDescent="0.25">
      <c r="A10" s="46"/>
      <c r="B10" s="43"/>
      <c r="C10" s="43"/>
      <c r="D10" s="43"/>
      <c r="E10" s="42"/>
      <c r="F10" s="42"/>
      <c r="G10" s="8" t="s">
        <v>18</v>
      </c>
      <c r="H10" s="8" t="s">
        <v>18</v>
      </c>
      <c r="I10" s="8" t="s">
        <v>18</v>
      </c>
      <c r="J10" s="13" t="s">
        <v>9</v>
      </c>
      <c r="K10" s="13" t="s">
        <v>10</v>
      </c>
      <c r="L10" s="14" t="s">
        <v>11</v>
      </c>
      <c r="M10" s="8"/>
      <c r="N10" s="40"/>
    </row>
    <row r="11" spans="1:14" x14ac:dyDescent="0.25">
      <c r="A11" s="46"/>
      <c r="B11" s="34">
        <v>1</v>
      </c>
      <c r="C11" s="37" t="s">
        <v>22</v>
      </c>
      <c r="D11" s="33" t="s">
        <v>20</v>
      </c>
      <c r="E11" s="17">
        <v>5</v>
      </c>
      <c r="F11" s="31">
        <v>3</v>
      </c>
      <c r="G11" s="15">
        <v>2054</v>
      </c>
      <c r="H11" s="15">
        <v>2307.87</v>
      </c>
      <c r="I11" s="15">
        <v>2464.84</v>
      </c>
      <c r="J11" s="8">
        <f t="shared" ref="J11:J27" si="0">ROUND((G11+H11+I11)/3,2)</f>
        <v>2275.5700000000002</v>
      </c>
      <c r="K11" s="15">
        <f t="shared" ref="K11:K27" si="1">SQRT(ABS((G11-J11)*(G11-J11)+(H11-J11)*(H11-J11)+(I11-J11)*(I11-J11))/(F11-1))</f>
        <v>207.31580716385332</v>
      </c>
      <c r="L11" s="32">
        <f t="shared" ref="L11:L27" si="2">K11/J11*100</f>
        <v>9.1105001016823621</v>
      </c>
      <c r="M11" s="29">
        <f t="shared" ref="M11:M27" si="3">(E11/3)*SUM(G11:I11)</f>
        <v>11377.85</v>
      </c>
      <c r="N11" s="15">
        <f t="shared" ref="N11:N27" si="4">ROUND(J11*E11,2)</f>
        <v>11377.85</v>
      </c>
    </row>
    <row r="12" spans="1:14" x14ac:dyDescent="0.25">
      <c r="A12" s="47"/>
      <c r="B12" s="36">
        <v>2</v>
      </c>
      <c r="C12" s="37" t="s">
        <v>23</v>
      </c>
      <c r="D12" s="33" t="s">
        <v>20</v>
      </c>
      <c r="E12" s="17">
        <v>10</v>
      </c>
      <c r="F12" s="31">
        <v>3</v>
      </c>
      <c r="G12" s="15">
        <v>968</v>
      </c>
      <c r="H12" s="15">
        <v>1120.94</v>
      </c>
      <c r="I12" s="15">
        <v>1171.23</v>
      </c>
      <c r="J12" s="35">
        <f t="shared" si="0"/>
        <v>1086.72</v>
      </c>
      <c r="K12" s="15">
        <f t="shared" si="1"/>
        <v>105.84750091523183</v>
      </c>
      <c r="L12" s="32">
        <f t="shared" si="2"/>
        <v>9.740089527682553</v>
      </c>
      <c r="M12" s="29">
        <f t="shared" si="3"/>
        <v>10867.233333333334</v>
      </c>
      <c r="N12" s="15">
        <f t="shared" si="4"/>
        <v>10867.2</v>
      </c>
    </row>
    <row r="13" spans="1:14" x14ac:dyDescent="0.25">
      <c r="A13" s="47"/>
      <c r="B13" s="34">
        <v>3</v>
      </c>
      <c r="C13" s="37" t="s">
        <v>24</v>
      </c>
      <c r="D13" s="33" t="s">
        <v>20</v>
      </c>
      <c r="E13" s="17">
        <v>5</v>
      </c>
      <c r="F13" s="31">
        <v>3</v>
      </c>
      <c r="G13" s="15">
        <v>3514</v>
      </c>
      <c r="H13" s="15">
        <v>4033.36</v>
      </c>
      <c r="I13" s="15">
        <v>4251.9399999999996</v>
      </c>
      <c r="J13" s="35">
        <f t="shared" si="0"/>
        <v>3933.1</v>
      </c>
      <c r="K13" s="15">
        <f t="shared" si="1"/>
        <v>379.04869291424797</v>
      </c>
      <c r="L13" s="32">
        <f t="shared" si="2"/>
        <v>9.6374028861266687</v>
      </c>
      <c r="M13" s="29">
        <f t="shared" si="3"/>
        <v>19665.5</v>
      </c>
      <c r="N13" s="15">
        <f t="shared" si="4"/>
        <v>19665.5</v>
      </c>
    </row>
    <row r="14" spans="1:14" x14ac:dyDescent="0.25">
      <c r="A14" s="47"/>
      <c r="B14" s="36">
        <v>4</v>
      </c>
      <c r="C14" s="37" t="s">
        <v>25</v>
      </c>
      <c r="D14" s="33" t="s">
        <v>20</v>
      </c>
      <c r="E14" s="17">
        <v>10</v>
      </c>
      <c r="F14" s="31">
        <v>3</v>
      </c>
      <c r="G14" s="15">
        <v>1056</v>
      </c>
      <c r="H14" s="15">
        <v>1212.07</v>
      </c>
      <c r="I14" s="15">
        <v>1277.74</v>
      </c>
      <c r="J14" s="35">
        <f t="shared" si="0"/>
        <v>1181.94</v>
      </c>
      <c r="K14" s="15">
        <f t="shared" si="1"/>
        <v>113.89982550469513</v>
      </c>
      <c r="L14" s="32">
        <f t="shared" si="2"/>
        <v>9.6366842229466059</v>
      </c>
      <c r="M14" s="29">
        <f t="shared" si="3"/>
        <v>11819.366666666665</v>
      </c>
      <c r="N14" s="15">
        <f t="shared" si="4"/>
        <v>11819.4</v>
      </c>
    </row>
    <row r="15" spans="1:14" x14ac:dyDescent="0.25">
      <c r="A15" s="47"/>
      <c r="B15" s="36">
        <v>5</v>
      </c>
      <c r="C15" s="37" t="s">
        <v>26</v>
      </c>
      <c r="D15" s="33" t="s">
        <v>20</v>
      </c>
      <c r="E15" s="17">
        <v>5</v>
      </c>
      <c r="F15" s="31">
        <v>3</v>
      </c>
      <c r="G15" s="15">
        <v>2048</v>
      </c>
      <c r="H15" s="15">
        <v>2301.14</v>
      </c>
      <c r="I15" s="15">
        <v>2478.0700000000002</v>
      </c>
      <c r="J15" s="35">
        <f t="shared" si="0"/>
        <v>2275.7399999999998</v>
      </c>
      <c r="K15" s="15">
        <f t="shared" si="1"/>
        <v>216.15746170326858</v>
      </c>
      <c r="L15" s="32">
        <f t="shared" si="2"/>
        <v>9.4983373189937605</v>
      </c>
      <c r="M15" s="29">
        <f t="shared" si="3"/>
        <v>11378.683333333332</v>
      </c>
      <c r="N15" s="15">
        <f t="shared" si="4"/>
        <v>11378.7</v>
      </c>
    </row>
    <row r="16" spans="1:14" x14ac:dyDescent="0.25">
      <c r="A16" s="47"/>
      <c r="B16" s="36">
        <v>6</v>
      </c>
      <c r="C16" s="38" t="s">
        <v>27</v>
      </c>
      <c r="D16" s="33" t="s">
        <v>39</v>
      </c>
      <c r="E16" s="17">
        <v>5</v>
      </c>
      <c r="F16" s="31">
        <v>3</v>
      </c>
      <c r="G16" s="15">
        <v>1898</v>
      </c>
      <c r="H16" s="15">
        <v>2174.38</v>
      </c>
      <c r="I16" s="15">
        <v>2296.5700000000002</v>
      </c>
      <c r="J16" s="35">
        <f t="shared" si="0"/>
        <v>2122.98</v>
      </c>
      <c r="K16" s="15">
        <f t="shared" si="1"/>
        <v>204.19530907932247</v>
      </c>
      <c r="L16" s="32">
        <f t="shared" si="2"/>
        <v>9.6183340907273021</v>
      </c>
      <c r="M16" s="29">
        <f t="shared" si="3"/>
        <v>10614.916666666668</v>
      </c>
      <c r="N16" s="15">
        <f t="shared" si="4"/>
        <v>10614.9</v>
      </c>
    </row>
    <row r="17" spans="1:14" x14ac:dyDescent="0.25">
      <c r="A17" s="47"/>
      <c r="B17" s="36">
        <v>7</v>
      </c>
      <c r="C17" s="38" t="s">
        <v>28</v>
      </c>
      <c r="D17" s="33" t="s">
        <v>20</v>
      </c>
      <c r="E17" s="17">
        <v>10</v>
      </c>
      <c r="F17" s="31">
        <v>3</v>
      </c>
      <c r="G17" s="15">
        <v>2028</v>
      </c>
      <c r="H17" s="15">
        <v>2326.19</v>
      </c>
      <c r="I17" s="15">
        <v>2453.87</v>
      </c>
      <c r="J17" s="35">
        <f t="shared" si="0"/>
        <v>2269.35</v>
      </c>
      <c r="K17" s="15">
        <f t="shared" si="1"/>
        <v>218.55003832074701</v>
      </c>
      <c r="L17" s="32">
        <f t="shared" si="2"/>
        <v>9.630512627877895</v>
      </c>
      <c r="M17" s="29">
        <f t="shared" si="3"/>
        <v>22693.533333333336</v>
      </c>
      <c r="N17" s="15">
        <f t="shared" si="4"/>
        <v>22693.5</v>
      </c>
    </row>
    <row r="18" spans="1:14" x14ac:dyDescent="0.25">
      <c r="A18" s="47"/>
      <c r="B18" s="36">
        <v>8</v>
      </c>
      <c r="C18" s="37" t="s">
        <v>29</v>
      </c>
      <c r="D18" s="33" t="s">
        <v>20</v>
      </c>
      <c r="E18" s="17">
        <v>50</v>
      </c>
      <c r="F18" s="31">
        <v>3</v>
      </c>
      <c r="G18" s="15">
        <v>48</v>
      </c>
      <c r="H18" s="15">
        <v>54.96</v>
      </c>
      <c r="I18" s="15">
        <v>57.63</v>
      </c>
      <c r="J18" s="35">
        <f t="shared" si="0"/>
        <v>53.53</v>
      </c>
      <c r="K18" s="15">
        <f t="shared" si="1"/>
        <v>4.971709967405582</v>
      </c>
      <c r="L18" s="32">
        <f t="shared" si="2"/>
        <v>9.28770776649651</v>
      </c>
      <c r="M18" s="29">
        <f t="shared" si="3"/>
        <v>2676.5000000000005</v>
      </c>
      <c r="N18" s="15">
        <f t="shared" si="4"/>
        <v>2676.5</v>
      </c>
    </row>
    <row r="19" spans="1:14" x14ac:dyDescent="0.25">
      <c r="A19" s="47"/>
      <c r="B19" s="36">
        <v>9</v>
      </c>
      <c r="C19" s="37" t="s">
        <v>30</v>
      </c>
      <c r="D19" s="33" t="s">
        <v>20</v>
      </c>
      <c r="E19" s="17">
        <v>15</v>
      </c>
      <c r="F19" s="31">
        <v>3</v>
      </c>
      <c r="G19" s="15">
        <v>68</v>
      </c>
      <c r="H19" s="15">
        <v>77.86</v>
      </c>
      <c r="I19" s="15">
        <v>82.28</v>
      </c>
      <c r="J19" s="35">
        <f t="shared" si="0"/>
        <v>76.05</v>
      </c>
      <c r="K19" s="15">
        <f t="shared" si="1"/>
        <v>7.3106600249225107</v>
      </c>
      <c r="L19" s="32">
        <f t="shared" si="2"/>
        <v>9.6129651872748347</v>
      </c>
      <c r="M19" s="29">
        <f t="shared" si="3"/>
        <v>1140.7</v>
      </c>
      <c r="N19" s="15">
        <f t="shared" si="4"/>
        <v>1140.75</v>
      </c>
    </row>
    <row r="20" spans="1:14" x14ac:dyDescent="0.25">
      <c r="A20" s="47"/>
      <c r="B20" s="36">
        <v>10</v>
      </c>
      <c r="C20" s="37" t="s">
        <v>31</v>
      </c>
      <c r="D20" s="33" t="s">
        <v>20</v>
      </c>
      <c r="E20" s="17">
        <v>5</v>
      </c>
      <c r="F20" s="31">
        <v>3</v>
      </c>
      <c r="G20" s="15">
        <v>420</v>
      </c>
      <c r="H20" s="15">
        <v>471.63</v>
      </c>
      <c r="I20" s="15">
        <v>508.23</v>
      </c>
      <c r="J20" s="35">
        <f t="shared" si="0"/>
        <v>466.62</v>
      </c>
      <c r="K20" s="15">
        <f t="shared" si="1"/>
        <v>44.327850162172318</v>
      </c>
      <c r="L20" s="32">
        <f t="shared" si="2"/>
        <v>9.4997750122524351</v>
      </c>
      <c r="M20" s="29">
        <f t="shared" si="3"/>
        <v>2333.1000000000004</v>
      </c>
      <c r="N20" s="15">
        <f t="shared" si="4"/>
        <v>2333.1</v>
      </c>
    </row>
    <row r="21" spans="1:14" x14ac:dyDescent="0.25">
      <c r="A21" s="47"/>
      <c r="B21" s="36">
        <v>11</v>
      </c>
      <c r="C21" s="37" t="s">
        <v>32</v>
      </c>
      <c r="D21" s="33" t="s">
        <v>20</v>
      </c>
      <c r="E21" s="17">
        <v>2</v>
      </c>
      <c r="F21" s="31">
        <v>3</v>
      </c>
      <c r="G21" s="15">
        <v>486</v>
      </c>
      <c r="H21" s="15">
        <v>556.74</v>
      </c>
      <c r="I21" s="15">
        <v>588.05999999999995</v>
      </c>
      <c r="J21" s="35">
        <f t="shared" si="0"/>
        <v>543.6</v>
      </c>
      <c r="K21" s="15">
        <f t="shared" si="1"/>
        <v>52.283416108743289</v>
      </c>
      <c r="L21" s="32">
        <f t="shared" si="2"/>
        <v>9.6179941333229007</v>
      </c>
      <c r="M21" s="29">
        <f t="shared" si="3"/>
        <v>1087.1999999999998</v>
      </c>
      <c r="N21" s="15">
        <f t="shared" si="4"/>
        <v>1087.2</v>
      </c>
    </row>
    <row r="22" spans="1:14" x14ac:dyDescent="0.25">
      <c r="A22" s="47"/>
      <c r="B22" s="36">
        <v>12</v>
      </c>
      <c r="C22" s="38" t="s">
        <v>33</v>
      </c>
      <c r="D22" s="33" t="s">
        <v>20</v>
      </c>
      <c r="E22" s="17">
        <v>5</v>
      </c>
      <c r="F22" s="31">
        <v>3</v>
      </c>
      <c r="G22" s="15">
        <v>890</v>
      </c>
      <c r="H22" s="15">
        <v>1019.04</v>
      </c>
      <c r="I22" s="15">
        <v>1094.43</v>
      </c>
      <c r="J22" s="35">
        <f t="shared" si="0"/>
        <v>1001.16</v>
      </c>
      <c r="K22" s="15">
        <f t="shared" si="1"/>
        <v>103.38165432029034</v>
      </c>
      <c r="L22" s="32">
        <f t="shared" si="2"/>
        <v>10.326187055045182</v>
      </c>
      <c r="M22" s="29">
        <f t="shared" si="3"/>
        <v>5005.7833333333338</v>
      </c>
      <c r="N22" s="15">
        <f t="shared" si="4"/>
        <v>5005.8</v>
      </c>
    </row>
    <row r="23" spans="1:14" x14ac:dyDescent="0.25">
      <c r="A23" s="47"/>
      <c r="B23" s="36">
        <v>13</v>
      </c>
      <c r="C23" s="38" t="s">
        <v>34</v>
      </c>
      <c r="D23" s="33" t="s">
        <v>20</v>
      </c>
      <c r="E23" s="17">
        <v>5</v>
      </c>
      <c r="F23" s="31">
        <v>3</v>
      </c>
      <c r="G23" s="15">
        <v>1468</v>
      </c>
      <c r="H23" s="15">
        <v>1683.79</v>
      </c>
      <c r="I23" s="15">
        <v>1776.28</v>
      </c>
      <c r="J23" s="35">
        <f t="shared" si="0"/>
        <v>1642.69</v>
      </c>
      <c r="K23" s="15">
        <f t="shared" si="1"/>
        <v>158.19622972751279</v>
      </c>
      <c r="L23" s="32">
        <f t="shared" si="2"/>
        <v>9.6303155024692906</v>
      </c>
      <c r="M23" s="29">
        <f t="shared" si="3"/>
        <v>8213.4500000000007</v>
      </c>
      <c r="N23" s="15">
        <f t="shared" si="4"/>
        <v>8213.4500000000007</v>
      </c>
    </row>
    <row r="24" spans="1:14" x14ac:dyDescent="0.25">
      <c r="A24" s="47"/>
      <c r="B24" s="36">
        <v>14</v>
      </c>
      <c r="C24" s="38" t="s">
        <v>35</v>
      </c>
      <c r="D24" s="33" t="s">
        <v>20</v>
      </c>
      <c r="E24" s="17">
        <v>5</v>
      </c>
      <c r="F24" s="31">
        <v>3</v>
      </c>
      <c r="G24" s="15">
        <v>1586</v>
      </c>
      <c r="H24" s="15">
        <v>1760.84</v>
      </c>
      <c r="I24" s="15">
        <v>1903.21</v>
      </c>
      <c r="J24" s="35">
        <f t="shared" si="0"/>
        <v>1750.02</v>
      </c>
      <c r="K24" s="15">
        <f t="shared" si="1"/>
        <v>158.88173101398411</v>
      </c>
      <c r="L24" s="32">
        <f t="shared" si="2"/>
        <v>9.0788522996299541</v>
      </c>
      <c r="M24" s="29">
        <f t="shared" si="3"/>
        <v>8750.0833333333339</v>
      </c>
      <c r="N24" s="15">
        <f t="shared" si="4"/>
        <v>8750.1</v>
      </c>
    </row>
    <row r="25" spans="1:14" x14ac:dyDescent="0.25">
      <c r="A25" s="47"/>
      <c r="B25" s="36">
        <v>15</v>
      </c>
      <c r="C25" s="38" t="s">
        <v>36</v>
      </c>
      <c r="D25" s="33" t="s">
        <v>20</v>
      </c>
      <c r="E25" s="17">
        <v>1</v>
      </c>
      <c r="F25" s="31">
        <v>3</v>
      </c>
      <c r="G25" s="15">
        <v>12514</v>
      </c>
      <c r="H25" s="15">
        <v>14078.23</v>
      </c>
      <c r="I25" s="15">
        <v>15016.74</v>
      </c>
      <c r="J25" s="35">
        <f t="shared" si="0"/>
        <v>13869.66</v>
      </c>
      <c r="K25" s="15">
        <f t="shared" si="1"/>
        <v>1264.3393545444987</v>
      </c>
      <c r="L25" s="32">
        <f t="shared" si="2"/>
        <v>9.1158640842277237</v>
      </c>
      <c r="M25" s="29">
        <f t="shared" si="3"/>
        <v>13869.656666666666</v>
      </c>
      <c r="N25" s="15">
        <f t="shared" si="4"/>
        <v>13869.66</v>
      </c>
    </row>
    <row r="26" spans="1:14" x14ac:dyDescent="0.25">
      <c r="A26" s="47"/>
      <c r="B26" s="36">
        <v>16</v>
      </c>
      <c r="C26" s="38" t="s">
        <v>37</v>
      </c>
      <c r="D26" s="33" t="s">
        <v>20</v>
      </c>
      <c r="E26" s="17">
        <v>1</v>
      </c>
      <c r="F26" s="31">
        <v>3</v>
      </c>
      <c r="G26" s="15">
        <v>5560</v>
      </c>
      <c r="H26" s="15">
        <v>6243.87</v>
      </c>
      <c r="I26" s="15">
        <v>6672.14</v>
      </c>
      <c r="J26" s="35">
        <f t="shared" si="0"/>
        <v>6158.67</v>
      </c>
      <c r="K26" s="15">
        <f t="shared" si="1"/>
        <v>560.9439587873286</v>
      </c>
      <c r="L26" s="32">
        <f t="shared" si="2"/>
        <v>9.1081996403010486</v>
      </c>
      <c r="M26" s="29">
        <f t="shared" si="3"/>
        <v>6158.6699999999992</v>
      </c>
      <c r="N26" s="15">
        <f t="shared" si="4"/>
        <v>6158.67</v>
      </c>
    </row>
    <row r="27" spans="1:14" x14ac:dyDescent="0.25">
      <c r="A27" s="47"/>
      <c r="B27" s="36">
        <v>17</v>
      </c>
      <c r="C27" s="38" t="s">
        <v>38</v>
      </c>
      <c r="D27" s="33" t="s">
        <v>20</v>
      </c>
      <c r="E27" s="17">
        <v>3</v>
      </c>
      <c r="F27" s="31">
        <v>3</v>
      </c>
      <c r="G27" s="15">
        <v>4078</v>
      </c>
      <c r="H27" s="15">
        <v>4578.7299999999996</v>
      </c>
      <c r="I27" s="15">
        <v>4893.63</v>
      </c>
      <c r="J27" s="35">
        <f t="shared" si="0"/>
        <v>4516.79</v>
      </c>
      <c r="K27" s="15">
        <f t="shared" si="1"/>
        <v>411.32810097293378</v>
      </c>
      <c r="L27" s="32">
        <f t="shared" si="2"/>
        <v>9.1066465559154572</v>
      </c>
      <c r="M27" s="29">
        <f t="shared" si="3"/>
        <v>13550.36</v>
      </c>
      <c r="N27" s="15">
        <f t="shared" si="4"/>
        <v>13550.37</v>
      </c>
    </row>
    <row r="28" spans="1:14" ht="33.75" customHeight="1" x14ac:dyDescent="0.25">
      <c r="A28" s="48"/>
      <c r="B28" s="52" t="s">
        <v>13</v>
      </c>
      <c r="C28" s="52"/>
      <c r="D28" s="52"/>
      <c r="E28" s="52"/>
      <c r="F28" s="52"/>
      <c r="G28" s="8">
        <v>161202.65</v>
      </c>
      <c r="H28" s="8" t="s">
        <v>14</v>
      </c>
      <c r="I28" s="26"/>
      <c r="J28" s="27"/>
      <c r="K28" s="27"/>
      <c r="L28" s="28"/>
      <c r="M28" s="28"/>
      <c r="N28" s="15">
        <f>SUM(N11:N27)</f>
        <v>161202.65000000002</v>
      </c>
    </row>
    <row r="29" spans="1:14" ht="39" customHeight="1" x14ac:dyDescent="0.25">
      <c r="A29" s="11"/>
      <c r="C29" s="23"/>
      <c r="E29" s="16"/>
      <c r="H29" s="24"/>
      <c r="I29" s="23"/>
      <c r="J29" s="25"/>
      <c r="K29" s="3"/>
    </row>
    <row r="30" spans="1:14" ht="15" customHeight="1" x14ac:dyDescent="0.25">
      <c r="C30" s="10"/>
      <c r="D30" s="39"/>
      <c r="E30" s="39"/>
      <c r="F30" s="39"/>
      <c r="G30" s="39"/>
      <c r="H30" s="22"/>
      <c r="J30"/>
      <c r="K30" s="3"/>
    </row>
    <row r="31" spans="1:14" x14ac:dyDescent="0.25">
      <c r="H31" s="21"/>
      <c r="I31"/>
      <c r="J31"/>
      <c r="K31" s="3"/>
    </row>
    <row r="32" spans="1:14" x14ac:dyDescent="0.25">
      <c r="F32" s="10"/>
      <c r="G32"/>
      <c r="H32"/>
      <c r="I32"/>
      <c r="J32"/>
      <c r="K32" s="3"/>
    </row>
    <row r="33" spans="1:11" x14ac:dyDescent="0.25">
      <c r="A33" s="2"/>
      <c r="H33" s="5"/>
      <c r="I33" s="3"/>
      <c r="J33" s="3"/>
      <c r="K33" s="3"/>
    </row>
    <row r="34" spans="1:11" x14ac:dyDescent="0.25">
      <c r="A34" s="2"/>
      <c r="H34" s="5"/>
      <c r="I34" s="3"/>
      <c r="J34" s="3"/>
      <c r="K34" s="3"/>
    </row>
    <row r="35" spans="1:11" x14ac:dyDescent="0.25">
      <c r="A35" s="2"/>
      <c r="H35" s="5"/>
      <c r="I35" s="3"/>
      <c r="J35" s="3"/>
      <c r="K35" s="3"/>
    </row>
    <row r="36" spans="1:11" x14ac:dyDescent="0.25">
      <c r="A36" s="2"/>
      <c r="H36" s="5"/>
      <c r="I36" s="3"/>
      <c r="J36" s="3"/>
      <c r="K36" s="3"/>
    </row>
    <row r="37" spans="1:11" x14ac:dyDescent="0.25">
      <c r="A37" s="2"/>
      <c r="H37" s="5"/>
      <c r="I37" s="3"/>
      <c r="J37" s="3"/>
      <c r="K37" s="3"/>
    </row>
    <row r="38" spans="1:11" x14ac:dyDescent="0.25">
      <c r="A38" s="2"/>
      <c r="H38" s="5"/>
      <c r="I38" s="3"/>
      <c r="J38" s="3"/>
      <c r="K38" s="3"/>
    </row>
    <row r="39" spans="1:11" x14ac:dyDescent="0.25">
      <c r="A39" s="2"/>
      <c r="H39" s="5"/>
      <c r="I39" s="3"/>
      <c r="J39" s="3"/>
      <c r="K39" s="3"/>
    </row>
    <row r="40" spans="1:11" x14ac:dyDescent="0.25">
      <c r="A40" s="2"/>
      <c r="H40" s="5"/>
      <c r="I40" s="3"/>
      <c r="J40" s="3"/>
      <c r="K40" s="3"/>
    </row>
    <row r="41" spans="1:11" x14ac:dyDescent="0.25">
      <c r="A41" s="2"/>
      <c r="H41" s="5"/>
      <c r="I41" s="3"/>
      <c r="J41" s="3"/>
      <c r="K41" s="3"/>
    </row>
    <row r="42" spans="1:11" x14ac:dyDescent="0.25">
      <c r="A42" s="2"/>
      <c r="H42" s="5"/>
      <c r="I42" s="3"/>
      <c r="J42" s="3"/>
      <c r="K42" s="3"/>
    </row>
    <row r="43" spans="1:11" x14ac:dyDescent="0.25">
      <c r="A43" s="2"/>
      <c r="H43" s="5"/>
      <c r="I43" s="3"/>
      <c r="J43" s="3"/>
      <c r="K43" s="3"/>
    </row>
    <row r="44" spans="1:11" x14ac:dyDescent="0.25">
      <c r="A44" s="2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  <row r="67" spans="1:11" x14ac:dyDescent="0.25">
      <c r="A67" s="1"/>
      <c r="B67" s="1"/>
      <c r="C67" s="1"/>
      <c r="D67" s="1"/>
      <c r="E67" s="3"/>
      <c r="F67" s="3"/>
      <c r="G67" s="3"/>
      <c r="H67" s="6"/>
      <c r="I67" s="3"/>
      <c r="J67" s="3"/>
      <c r="K67" s="3"/>
    </row>
    <row r="68" spans="1:11" x14ac:dyDescent="0.25">
      <c r="A68" s="1"/>
      <c r="B68" s="1"/>
      <c r="C68" s="1"/>
      <c r="D68" s="1"/>
      <c r="E68" s="3"/>
      <c r="F68" s="3"/>
      <c r="G68" s="3"/>
      <c r="H68" s="6"/>
      <c r="I68" s="3"/>
      <c r="J68" s="3"/>
      <c r="K68" s="3"/>
    </row>
    <row r="69" spans="1:11" x14ac:dyDescent="0.25">
      <c r="A69" s="1"/>
      <c r="B69" s="1"/>
      <c r="C69" s="1"/>
      <c r="D69" s="1"/>
      <c r="E69" s="3"/>
      <c r="F69" s="3"/>
      <c r="G69" s="3"/>
      <c r="H69" s="6"/>
      <c r="I69" s="3"/>
      <c r="J69" s="3"/>
      <c r="K69" s="3"/>
    </row>
    <row r="70" spans="1:11" x14ac:dyDescent="0.25">
      <c r="A70" s="1"/>
      <c r="B70" s="1"/>
      <c r="C70" s="1"/>
      <c r="D70" s="1"/>
      <c r="E70" s="3"/>
      <c r="F70" s="3"/>
      <c r="G70" s="3"/>
      <c r="H70" s="6"/>
      <c r="I70" s="3"/>
      <c r="J70" s="3"/>
      <c r="K70" s="3"/>
    </row>
    <row r="71" spans="1:11" x14ac:dyDescent="0.25">
      <c r="A71" s="1"/>
      <c r="B71" s="1"/>
      <c r="C71" s="1"/>
      <c r="D71" s="1"/>
      <c r="E71" s="3"/>
      <c r="F71" s="3"/>
      <c r="G71" s="3"/>
      <c r="H71" s="6"/>
      <c r="I71" s="3"/>
      <c r="J71" s="3"/>
      <c r="K71" s="3"/>
    </row>
    <row r="72" spans="1:11" x14ac:dyDescent="0.25">
      <c r="A72" s="1"/>
      <c r="B72" s="1"/>
      <c r="C72" s="1"/>
      <c r="D72" s="1"/>
      <c r="E72" s="3"/>
      <c r="F72" s="3"/>
      <c r="G72" s="3"/>
      <c r="H72" s="6"/>
      <c r="I72" s="3"/>
      <c r="J72" s="3"/>
      <c r="K72" s="3"/>
    </row>
    <row r="73" spans="1:11" x14ac:dyDescent="0.25">
      <c r="A73" s="1"/>
      <c r="B73" s="1"/>
      <c r="C73" s="1"/>
      <c r="D73" s="1"/>
      <c r="E73" s="3"/>
      <c r="F73" s="3"/>
      <c r="G73" s="3"/>
      <c r="H73" s="6"/>
      <c r="I73" s="3"/>
      <c r="J73" s="3"/>
      <c r="K73" s="3"/>
    </row>
    <row r="74" spans="1:11" x14ac:dyDescent="0.25">
      <c r="A74" s="1"/>
      <c r="B74" s="1"/>
      <c r="C74" s="1"/>
      <c r="D74" s="1"/>
      <c r="E74" s="3"/>
      <c r="F74" s="3"/>
      <c r="G74" s="3"/>
      <c r="H74" s="6"/>
      <c r="I74" s="3"/>
      <c r="J74" s="3"/>
      <c r="K74" s="3"/>
    </row>
    <row r="75" spans="1:11" x14ac:dyDescent="0.25">
      <c r="A75" s="1"/>
      <c r="B75" s="1"/>
      <c r="C75" s="1"/>
      <c r="D75" s="1"/>
      <c r="E75" s="3"/>
      <c r="F75" s="3"/>
      <c r="G75" s="3"/>
      <c r="H75" s="6"/>
      <c r="I75" s="3"/>
      <c r="J75" s="3"/>
      <c r="K75" s="3"/>
    </row>
    <row r="76" spans="1:11" x14ac:dyDescent="0.25">
      <c r="A76" s="1"/>
      <c r="B76" s="1"/>
      <c r="C76" s="1"/>
      <c r="D76" s="1"/>
      <c r="E76" s="3"/>
      <c r="F76" s="3"/>
      <c r="G76" s="3"/>
      <c r="H76" s="6"/>
      <c r="I76" s="3"/>
      <c r="J76" s="3"/>
      <c r="K76" s="3"/>
    </row>
    <row r="77" spans="1:11" x14ac:dyDescent="0.25">
      <c r="A77" s="1"/>
      <c r="B77" s="1"/>
      <c r="C77" s="1"/>
      <c r="D77" s="1"/>
      <c r="E77" s="3"/>
      <c r="F77" s="3"/>
      <c r="G77" s="3"/>
      <c r="H77" s="6"/>
      <c r="I77" s="3"/>
      <c r="J77" s="3"/>
      <c r="K77" s="3"/>
    </row>
    <row r="78" spans="1:11" x14ac:dyDescent="0.25">
      <c r="A78" s="1"/>
      <c r="B78" s="1"/>
      <c r="C78" s="1"/>
      <c r="D78" s="1"/>
      <c r="E78" s="3"/>
      <c r="F78" s="3"/>
      <c r="G78" s="3"/>
      <c r="H78" s="6"/>
      <c r="I78" s="3"/>
      <c r="J78" s="3"/>
      <c r="K78" s="3"/>
    </row>
    <row r="79" spans="1:11" x14ac:dyDescent="0.25">
      <c r="A79" s="1"/>
      <c r="B79" s="1"/>
      <c r="C79" s="1"/>
      <c r="D79" s="1"/>
      <c r="E79" s="3"/>
      <c r="F79" s="3"/>
      <c r="G79" s="3"/>
      <c r="H79" s="6"/>
      <c r="I79" s="3"/>
      <c r="J79" s="3"/>
      <c r="K79" s="3"/>
    </row>
  </sheetData>
  <mergeCells count="13">
    <mergeCell ref="A4:N4"/>
    <mergeCell ref="B9:B10"/>
    <mergeCell ref="C9:C10"/>
    <mergeCell ref="E9:E10"/>
    <mergeCell ref="A9:A28"/>
    <mergeCell ref="B8:N8"/>
    <mergeCell ref="B28:F28"/>
    <mergeCell ref="A6:N6"/>
    <mergeCell ref="D30:G30"/>
    <mergeCell ref="N9:N10"/>
    <mergeCell ref="J9:L9"/>
    <mergeCell ref="F9:F10"/>
    <mergeCell ref="D9:D10"/>
  </mergeCells>
  <phoneticPr fontId="6" type="noConversion"/>
  <pageMargins left="0.43307086614173229" right="0.43307086614173229" top="1.0236220472440944" bottom="0.39370078740157483" header="0.31496062992125984" footer="0.31496062992125984"/>
  <pageSetup paperSize="9" scale="52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МАРКЕТИНГ 2026</cp:lastModifiedBy>
  <cp:lastPrinted>2026-08-03T07:23:51Z</cp:lastPrinted>
  <dcterms:created xsi:type="dcterms:W3CDTF">2014-01-17T06:35:40Z</dcterms:created>
  <dcterms:modified xsi:type="dcterms:W3CDTF">2026-08-03T07:27:10Z</dcterms:modified>
</cp:coreProperties>
</file>