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00.0.20\InstituteStorage\Documents\Контрактная служба\2026\Ед. пост 44-ФЗ\68. Поставка внешний накопителей\"/>
    </mc:Choice>
  </mc:AlternateContent>
  <bookViews>
    <workbookView xWindow="-105" yWindow="15" windowWidth="24900" windowHeight="17805"/>
  </bookViews>
  <sheets>
    <sheet name="Приложение1" sheetId="1" r:id="rId1"/>
  </sheets>
  <definedNames>
    <definedName name="_xlnm.Print_Area" localSheetId="0">Приложение1!$B$1:$O$7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 l="1"/>
  <c r="J6" i="1" s="1"/>
  <c r="K6" i="1" l="1"/>
  <c r="N6" i="1"/>
  <c r="O6" i="1" s="1"/>
  <c r="O7" i="1" s="1"/>
</calcChain>
</file>

<file path=xl/sharedStrings.xml><?xml version="1.0" encoding="utf-8"?>
<sst xmlns="http://schemas.openxmlformats.org/spreadsheetml/2006/main" count="30" uniqueCount="30">
  <si>
    <t>№</t>
  </si>
  <si>
    <t>Однородность совокупности значений выявленных цен, используемых в расчете Н(М)ЦК</t>
  </si>
  <si>
    <t>Н(М)ЦК определяемая методом сопоставимых рыночных цен (анализа рынка)*</t>
  </si>
  <si>
    <t xml:space="preserve">Средняя арифметическая цена за единицу     &lt;ц&gt; </t>
  </si>
  <si>
    <t>Среднее квадратичное отклонение</t>
  </si>
  <si>
    <t>Цена за единицу изм. (руб.)</t>
  </si>
  <si>
    <t>Цена за единицу изм. с округлением (вниз) до сотых долей после запятой (руб.)</t>
  </si>
  <si>
    <t>Н(М)ЦК контракта с учетом округления цены за единицу (руб.)</t>
  </si>
  <si>
    <t>Ценовые предложения поставщиков</t>
  </si>
  <si>
    <t>В результате проведенного расчета НМЦК составила</t>
  </si>
  <si>
    <t>тех хар</t>
  </si>
  <si>
    <t xml:space="preserve">Ед. изм </t>
  </si>
  <si>
    <t>Наименование</t>
  </si>
  <si>
    <t>шт</t>
  </si>
  <si>
    <r>
      <t xml:space="preserve">коэффициент вариации цен V (%)           </t>
    </r>
    <r>
      <rPr>
        <i/>
        <sz val="11"/>
        <color indexed="8"/>
        <rFont val="Times New Roman"/>
        <family val="1"/>
        <charset val="204"/>
      </rPr>
      <t xml:space="preserve">         (не должен превышать 33%)</t>
    </r>
  </si>
  <si>
    <r>
      <rPr>
        <b/>
        <sz val="11"/>
        <color indexed="8"/>
        <rFont val="Times New Roman"/>
        <family val="1"/>
        <charset val="204"/>
      </rPr>
      <t>Расчет Н(М)ЦК по формуле</t>
    </r>
    <r>
      <rPr>
        <sz val="11"/>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</si>
  <si>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Цена за единицу в соответствии с Источником №1</t>
  </si>
  <si>
    <t xml:space="preserve">Цена за единицу в соответствии с Источником №2 </t>
  </si>
  <si>
    <t xml:space="preserve">Цена за единицу в соответствии с Источником №3 </t>
  </si>
  <si>
    <t>В соответствии со статьей 22 Федерального закона от 05.04.2013 г. N 44-ФЗ «О контрактной системе в сфере закупок товаров, работ, услуг для обеспечения государственных и муниципальных нужд»  использовался метод сопоставимых рыночных цен. Для определения стоимости  были направлены запросы ценовой информации 3-м возможным поставщикам.  В результате от них были получены коммерческие предложения. Анализ НМЦК произведен на основании полученных коммерческих предложений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t>
  </si>
  <si>
    <t>Кол-во (шт)</t>
  </si>
  <si>
    <t>Внешний твердотельный накопитель (SSD)</t>
  </si>
  <si>
    <t>В целях соблюдения принципа эффективности использования бюджетных средств и экономности, предусмотренного статьей 34 Бюджетного кодекса РФ, начальная (максимальная) цена контракта определена исходя из минимального ценового предложения, соответствующего условиям планируемой закупки. НМЦК, принимаемая заказчиком для размещения закупки, составляет 116 652 (сто шестнадцать тысяч шестьсот пятьдесят два рубля) 00 копеек.</t>
  </si>
  <si>
    <t>Обоснование начальной (максимальной) цены контракта</t>
  </si>
  <si>
    <t>Главный специалист отдела снабжения</t>
  </si>
  <si>
    <t xml:space="preserve">   _______________</t>
  </si>
  <si>
    <t>Прокофьева О.А.</t>
  </si>
  <si>
    <t>(должность)</t>
  </si>
  <si>
    <t>подпись</t>
  </si>
  <si>
    <t>(расшифровка подписи)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</si>
</sst>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0" x14ac:knownFonts="1">
    <font>
      <sz val="11"/>
      <color theme="1"/>
      <name val="Calibri"/>
      <family val="2"/>
      <charset val="204"/>
      <scheme val="minor"/>
    </font>
    <font>
      <sz val="10"/>
      <color rgb="FF000000"/>
      <name val="Times New Roman"/>
      <family val="1"/>
      <charset val="204"/>
    </font>
    <font>
      <sz val="11"/>
      <color indexed="8"/>
      <name val="Times New Roman"/>
      <family val="1"/>
      <charset val="204"/>
    </font>
    <font>
      <b/>
      <sz val="11"/>
      <color indexed="8"/>
      <name val="Times New Roman"/>
      <family val="1"/>
      <charset val="204"/>
    </font>
    <font>
      <i/>
      <sz val="11"/>
      <color indexed="8"/>
      <name val="Times New Roman"/>
      <family val="1"/>
      <charset val="204"/>
    </font>
    <font>
      <sz val="11"/>
      <name val="Times New Roman"/>
      <family val="1"/>
      <charset val="204"/>
    </font>
    <font>
      <sz val="11"/>
      <color rgb="FF000000"/>
      <name val="Times New Roman"/>
      <family val="1"/>
      <charset val="204"/>
    </font>
    <font>
      <b/>
      <sz val="11"/>
      <name val="Times New Roman"/>
      <family val="1"/>
      <charset val="204"/>
    </font>
    <font>
      <b/>
      <sz val="12"/>
      <color indexed="8"/>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1" fillId="0" borderId="0"/>
  </cellStyleXfs>
  <cellXfs count="34">
    <xf numFmtId="0" fontId="0" fillId="0" borderId="0" xfId="0"/>
    <xf numFmtId="0" fontId="3" fillId="0" borderId="1" xfId="0" applyFont="1" applyBorder="1" applyAlignment="1">
      <alignment horizontal="center" vertical="center" wrapText="1"/>
    </xf>
    <xf numFmtId="0" fontId="2" fillId="0" borderId="0" xfId="0" applyFont="1" applyAlignment="1">
      <alignment horizontal="center"/>
    </xf>
    <xf numFmtId="0" fontId="5" fillId="0" borderId="4" xfId="1" applyFont="1" applyBorder="1" applyAlignment="1">
      <alignment horizontal="center" wrapText="1"/>
    </xf>
    <xf numFmtId="1" fontId="6" fillId="0" borderId="4" xfId="1" applyNumberFormat="1" applyFont="1" applyBorder="1" applyAlignment="1">
      <alignment horizontal="center" shrinkToFit="1"/>
    </xf>
    <xf numFmtId="4" fontId="6" fillId="0" borderId="4" xfId="1" applyNumberFormat="1" applyFont="1" applyBorder="1" applyAlignment="1">
      <alignment horizontal="center" shrinkToFit="1"/>
    </xf>
    <xf numFmtId="4" fontId="5" fillId="2" borderId="1" xfId="0" applyNumberFormat="1" applyFont="1" applyFill="1" applyBorder="1" applyAlignment="1">
      <alignment horizontal="center" wrapText="1"/>
    </xf>
    <xf numFmtId="164" fontId="5" fillId="2" borderId="1" xfId="0" applyNumberFormat="1" applyFont="1" applyFill="1" applyBorder="1" applyAlignment="1">
      <alignment horizontal="center"/>
    </xf>
    <xf numFmtId="164" fontId="7" fillId="2" borderId="1" xfId="0" applyNumberFormat="1" applyFont="1" applyFill="1" applyBorder="1" applyAlignment="1">
      <alignment horizontal="center" wrapText="1"/>
    </xf>
    <xf numFmtId="164" fontId="3" fillId="0" borderId="1" xfId="0" applyNumberFormat="1"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164" fontId="2" fillId="0" borderId="1" xfId="0" applyNumberFormat="1" applyFont="1" applyBorder="1" applyAlignment="1">
      <alignment horizontal="center"/>
    </xf>
    <xf numFmtId="0" fontId="8"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2" fontId="2" fillId="0" borderId="0" xfId="0" applyNumberFormat="1" applyFont="1" applyAlignment="1">
      <alignment horizontal="center"/>
    </xf>
    <xf numFmtId="0" fontId="3" fillId="0" borderId="2" xfId="0" applyFont="1" applyBorder="1" applyAlignment="1">
      <alignment horizontal="center" wrapText="1"/>
    </xf>
    <xf numFmtId="0" fontId="3" fillId="0" borderId="1" xfId="0" applyFont="1" applyBorder="1" applyAlignment="1">
      <alignment horizontal="center" wrapText="1"/>
    </xf>
    <xf numFmtId="0" fontId="9" fillId="0" borderId="1" xfId="0" applyFont="1" applyBorder="1"/>
    <xf numFmtId="3" fontId="2" fillId="0" borderId="0" xfId="0" applyNumberFormat="1"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center" wrapText="1"/>
    </xf>
    <xf numFmtId="0" fontId="2" fillId="0" borderId="0" xfId="0" applyFont="1" applyAlignment="1">
      <alignment horizontal="center" wrapText="1"/>
    </xf>
    <xf numFmtId="0" fontId="3" fillId="0" borderId="2" xfId="0" applyFont="1" applyBorder="1" applyAlignment="1">
      <alignment horizontal="center" wrapText="1"/>
    </xf>
    <xf numFmtId="2" fontId="3" fillId="0" borderId="1" xfId="0" applyNumberFormat="1" applyFont="1" applyBorder="1" applyAlignment="1">
      <alignment horizont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5" xfId="0" applyFont="1" applyBorder="1" applyAlignment="1">
      <alignment wrapText="1"/>
    </xf>
    <xf numFmtId="0" fontId="2" fillId="0" borderId="0" xfId="0" applyFont="1"/>
    <xf numFmtId="0" fontId="2" fillId="0" borderId="0" xfId="0" applyFont="1" applyAlignment="1">
      <alignment horizontal="center"/>
    </xf>
    <xf numFmtId="0" fontId="2" fillId="0" borderId="5" xfId="0" applyFont="1" applyBorder="1" applyAlignment="1">
      <alignment horizont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10</xdr:col>
      <xdr:colOff>19050</xdr:colOff>
      <xdr:row>4</xdr:row>
      <xdr:rowOff>1390650</xdr:rowOff>
    </xdr:from>
    <xdr:to>
      <xdr:col>11</xdr:col>
      <xdr:colOff>0</xdr:colOff>
      <xdr:row>4</xdr:row>
      <xdr:rowOff>1743075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896475" y="3629025"/>
          <a:ext cx="933450" cy="352425"/>
        </a:xfrm>
        <a:prstGeom prst="rect">
          <a:avLst/>
        </a:prstGeom>
        <a:noFill/>
        <a:ln w="9525">
          <a:noFill/>
          <a:miter lim="800000"/>
          <a:headEnd/>
          <a:tailEnd/>
        </a:ln>
      </xdr:spPr>
    </xdr:pic>
    <xdr:clientData/>
  </xdr:twoCellAnchor>
  <xdr:twoCellAnchor>
    <xdr:from>
      <xdr:col>8</xdr:col>
      <xdr:colOff>1419225</xdr:colOff>
      <xdr:row>4</xdr:row>
      <xdr:rowOff>1228725</xdr:rowOff>
    </xdr:from>
    <xdr:to>
      <xdr:col>9</xdr:col>
      <xdr:colOff>990600</xdr:colOff>
      <xdr:row>4</xdr:row>
      <xdr:rowOff>1666875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791575" y="3467100"/>
          <a:ext cx="1000125" cy="438150"/>
        </a:xfrm>
        <a:prstGeom prst="rect">
          <a:avLst/>
        </a:prstGeom>
        <a:noFill/>
        <a:ln w="9525">
          <a:noFill/>
          <a:miter lim="800000"/>
          <a:headEnd/>
          <a:tailEnd/>
        </a:ln>
      </xdr:spPr>
    </xdr:pic>
    <xdr:clientData/>
  </xdr:twoCellAnchor>
  <xdr:twoCellAnchor>
    <xdr:from>
      <xdr:col>11</xdr:col>
      <xdr:colOff>19050</xdr:colOff>
      <xdr:row>4</xdr:row>
      <xdr:rowOff>1600200</xdr:rowOff>
    </xdr:from>
    <xdr:to>
      <xdr:col>11</xdr:col>
      <xdr:colOff>1504950</xdr:colOff>
      <xdr:row>4</xdr:row>
      <xdr:rowOff>1962150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0086975" y="3867150"/>
          <a:ext cx="1485900" cy="361950"/>
        </a:xfrm>
        <a:prstGeom prst="rect">
          <a:avLst/>
        </a:prstGeom>
        <a:noFill/>
        <a:ln w="9525">
          <a:noFill/>
          <a:miter lim="800000"/>
          <a:headEnd/>
          <a:tailEnd/>
        </a:ln>
      </xdr:spPr>
    </xdr:pic>
    <xdr:clientData/>
  </xdr:twoCellAnchor>
  <xdr:twoCellAnchor>
    <xdr:from>
      <xdr:col>11</xdr:col>
      <xdr:colOff>266700</xdr:colOff>
      <xdr:row>4</xdr:row>
      <xdr:rowOff>1400175</xdr:rowOff>
    </xdr:from>
    <xdr:to>
      <xdr:col>11</xdr:col>
      <xdr:colOff>419100</xdr:colOff>
      <xdr:row>4</xdr:row>
      <xdr:rowOff>1628775</xdr:rowOff>
    </xdr:to>
    <xdr:pic>
      <xdr:nvPicPr>
        <xdr:cNvPr id="5" name="Picture 6">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0334625" y="3667125"/>
          <a:ext cx="152400" cy="228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abSelected="1" zoomScaleNormal="100" zoomScaleSheetLayoutView="75" workbookViewId="0">
      <selection activeCell="E11" sqref="E11:F11"/>
    </sheetView>
  </sheetViews>
  <sheetFormatPr defaultColWidth="9.140625" defaultRowHeight="15" x14ac:dyDescent="0.25"/>
  <cols>
    <col min="1" max="1" width="3.140625" style="2" customWidth="1"/>
    <col min="2" max="2" width="54.5703125" style="2" customWidth="1"/>
    <col min="3" max="3" width="0.140625" style="2" customWidth="1"/>
    <col min="4" max="4" width="11.140625" style="2" customWidth="1"/>
    <col min="5" max="5" width="10.85546875" style="2" customWidth="1"/>
    <col min="6" max="6" width="16.5703125" style="2" customWidth="1"/>
    <col min="7" max="7" width="19.7109375" style="2" customWidth="1"/>
    <col min="8" max="8" width="17.7109375" style="2" customWidth="1"/>
    <col min="9" max="9" width="21.42578125" style="2" customWidth="1"/>
    <col min="10" max="10" width="20.85546875" style="2" customWidth="1"/>
    <col min="11" max="11" width="14.28515625" style="2" customWidth="1"/>
    <col min="12" max="12" width="22.7109375" style="2" hidden="1" customWidth="1"/>
    <col min="13" max="13" width="9.28515625" style="2" hidden="1" customWidth="1"/>
    <col min="14" max="14" width="15.7109375" style="2" customWidth="1"/>
    <col min="15" max="15" width="21.5703125" style="2" customWidth="1"/>
    <col min="16" max="16384" width="9.140625" style="2"/>
  </cols>
  <sheetData>
    <row r="1" spans="1:15" ht="15" customHeight="1" x14ac:dyDescent="0.25"/>
    <row r="2" spans="1:15" ht="20.25" customHeight="1" x14ac:dyDescent="0.25">
      <c r="A2" s="22" t="s">
        <v>23</v>
      </c>
      <c r="B2" s="22"/>
      <c r="C2" s="22"/>
      <c r="D2" s="22"/>
      <c r="E2" s="22"/>
      <c r="F2" s="22"/>
      <c r="G2" s="22"/>
      <c r="H2" s="22"/>
      <c r="I2" s="22"/>
      <c r="J2" s="22"/>
      <c r="K2" s="22"/>
      <c r="L2" s="22"/>
      <c r="M2" s="22"/>
      <c r="N2" s="22"/>
      <c r="O2" s="22"/>
    </row>
    <row r="3" spans="1:15" ht="70.5" customHeight="1" x14ac:dyDescent="0.25">
      <c r="B3" s="25" t="s">
        <v>19</v>
      </c>
      <c r="C3" s="25"/>
      <c r="D3" s="25"/>
      <c r="E3" s="25"/>
      <c r="F3" s="25"/>
      <c r="G3" s="25"/>
      <c r="H3" s="25"/>
      <c r="I3" s="25"/>
      <c r="J3" s="25"/>
      <c r="K3" s="25"/>
      <c r="L3" s="25"/>
      <c r="M3" s="25"/>
      <c r="N3" s="25"/>
      <c r="O3" s="25"/>
    </row>
    <row r="4" spans="1:15" ht="39" customHeight="1" x14ac:dyDescent="0.25">
      <c r="A4" s="23" t="s">
        <v>0</v>
      </c>
      <c r="B4" s="23" t="s">
        <v>12</v>
      </c>
      <c r="C4" s="23" t="s">
        <v>10</v>
      </c>
      <c r="D4" s="28" t="s">
        <v>11</v>
      </c>
      <c r="E4" s="28" t="s">
        <v>20</v>
      </c>
      <c r="F4" s="23" t="s">
        <v>8</v>
      </c>
      <c r="G4" s="23"/>
      <c r="H4" s="23"/>
      <c r="I4" s="27" t="s">
        <v>1</v>
      </c>
      <c r="J4" s="27"/>
      <c r="K4" s="27"/>
      <c r="L4" s="23" t="s">
        <v>2</v>
      </c>
      <c r="M4" s="23"/>
      <c r="N4" s="23"/>
      <c r="O4" s="23"/>
    </row>
    <row r="5" spans="1:15" s="15" customFormat="1" ht="139.5" customHeight="1" x14ac:dyDescent="0.25">
      <c r="A5" s="23"/>
      <c r="B5" s="23"/>
      <c r="C5" s="26"/>
      <c r="D5" s="29"/>
      <c r="E5" s="29"/>
      <c r="F5" s="13" t="s">
        <v>16</v>
      </c>
      <c r="G5" s="13" t="s">
        <v>17</v>
      </c>
      <c r="H5" s="13" t="s">
        <v>18</v>
      </c>
      <c r="I5" s="1" t="s">
        <v>3</v>
      </c>
      <c r="J5" s="1" t="s">
        <v>4</v>
      </c>
      <c r="K5" s="1" t="s">
        <v>14</v>
      </c>
      <c r="L5" s="14" t="s">
        <v>15</v>
      </c>
      <c r="M5" s="1" t="s">
        <v>5</v>
      </c>
      <c r="N5" s="1" t="s">
        <v>6</v>
      </c>
      <c r="O5" s="1" t="s">
        <v>7</v>
      </c>
    </row>
    <row r="6" spans="1:15" s="15" customFormat="1" ht="25.5" customHeight="1" x14ac:dyDescent="0.25">
      <c r="A6" s="18"/>
      <c r="B6" s="19" t="s">
        <v>21</v>
      </c>
      <c r="C6" s="17"/>
      <c r="D6" s="3" t="s">
        <v>13</v>
      </c>
      <c r="E6" s="4">
        <v>4</v>
      </c>
      <c r="F6" s="5">
        <v>29188</v>
      </c>
      <c r="G6" s="5">
        <v>29163</v>
      </c>
      <c r="H6" s="5">
        <v>29191</v>
      </c>
      <c r="I6" s="6">
        <f>AVERAGE(F6:H6)</f>
        <v>29180.666666666668</v>
      </c>
      <c r="J6" s="7">
        <f>SQRT(((SUM((POWER(F6-I6,2)),(POWER(G6-I6,2)),(POWER(H6-I6,2))))/(COLUMNS(F6:H6)-1)))</f>
        <v>15.37313674346694</v>
      </c>
      <c r="K6" s="7">
        <f>J6/I6*100</f>
        <v>5.2682609753490692E-2</v>
      </c>
      <c r="L6" s="14"/>
      <c r="M6" s="1"/>
      <c r="N6" s="8">
        <f>ROUNDDOWN(I6,2)</f>
        <v>29180.66</v>
      </c>
      <c r="O6" s="8">
        <f>N6*E6</f>
        <v>116722.64</v>
      </c>
    </row>
    <row r="7" spans="1:15" ht="28.5" customHeight="1" x14ac:dyDescent="0.25">
      <c r="A7" s="24" t="s">
        <v>9</v>
      </c>
      <c r="B7" s="24"/>
      <c r="C7" s="24"/>
      <c r="D7" s="24"/>
      <c r="E7" s="24"/>
      <c r="F7" s="24"/>
      <c r="G7" s="24"/>
      <c r="H7" s="23"/>
      <c r="I7" s="9"/>
      <c r="J7" s="10"/>
      <c r="K7" s="10"/>
      <c r="L7" s="11"/>
      <c r="M7" s="11"/>
      <c r="N7" s="12"/>
      <c r="O7" s="9">
        <f>SUM(O6:O6)</f>
        <v>116722.64</v>
      </c>
    </row>
    <row r="10" spans="1:15" ht="78.75" customHeight="1" x14ac:dyDescent="0.25">
      <c r="B10" s="20" t="s">
        <v>22</v>
      </c>
      <c r="C10" s="21"/>
      <c r="D10" s="21"/>
      <c r="E10" s="21"/>
      <c r="F10" s="21"/>
      <c r="G10" s="21"/>
      <c r="H10" s="21"/>
      <c r="I10" s="21"/>
      <c r="J10" s="21"/>
      <c r="K10" s="21"/>
      <c r="L10" s="21"/>
      <c r="M10" s="21"/>
      <c r="N10" s="21"/>
      <c r="O10" s="21"/>
    </row>
    <row r="11" spans="1:15" ht="45" customHeight="1" x14ac:dyDescent="0.25">
      <c r="B11" s="30" t="s">
        <v>24</v>
      </c>
      <c r="C11" s="31" t="s">
        <v>25</v>
      </c>
      <c r="D11" s="31"/>
      <c r="E11" s="33" t="s">
        <v>26</v>
      </c>
      <c r="F11" s="33"/>
    </row>
    <row r="12" spans="1:15" x14ac:dyDescent="0.25">
      <c r="B12" s="2" t="s">
        <v>27</v>
      </c>
      <c r="C12" s="32" t="s">
        <v>28</v>
      </c>
      <c r="D12" s="32"/>
      <c r="E12" s="32" t="s">
        <v>29</v>
      </c>
      <c r="F12" s="32"/>
      <c r="I12" s="16"/>
    </row>
  </sheetData>
  <mergeCells count="15">
    <mergeCell ref="E11:F11"/>
    <mergeCell ref="C12:D12"/>
    <mergeCell ref="E12:F12"/>
    <mergeCell ref="B10:O10"/>
    <mergeCell ref="A2:O2"/>
    <mergeCell ref="L4:O4"/>
    <mergeCell ref="A7:H7"/>
    <mergeCell ref="F4:H4"/>
    <mergeCell ref="B3:O3"/>
    <mergeCell ref="A4:A5"/>
    <mergeCell ref="B4:B5"/>
    <mergeCell ref="C4:C5"/>
    <mergeCell ref="D4:D5"/>
    <mergeCell ref="E4:E5"/>
    <mergeCell ref="I4:K4"/>
  </mergeCells>
  <pageMargins left="0.23622047244094491" right="0.23622047244094491" top="0.27559055118110237" bottom="0.27559055118110237" header="0.19685039370078741" footer="0.27559055118110237"/>
  <pageSetup paperSize="9" scale="60" orientation="landscape" r:id="rId1"/>
  <headerFooter>
    <oddHeader>&amp;R&amp;"Times New Roman,обычный"&amp;12Приложение к информационной карте аукциона 
Таблица 2</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Приложение1</vt:lpstr>
      <vt:lpstr>Приложение1!Область_печати</vt:lpstr>
    </vt:vector>
  </TitlesOfParts>
  <Company>ДИЗО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Чурикова</dc:creator>
  <cp:lastModifiedBy>Роговицкая Анна Анатольевна</cp:lastModifiedBy>
  <cp:lastPrinted>2026-05-20T09:11:21Z</cp:lastPrinted>
  <dcterms:created xsi:type="dcterms:W3CDTF">2014-03-06T07:46:44Z</dcterms:created>
  <dcterms:modified xsi:type="dcterms:W3CDTF">2026-08-28T12:40:04Z</dcterms:modified>
</cp:coreProperties>
</file>