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7D7D03B3-441E-4209-B709-3C16DC6837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1" sheetId="3" r:id="rId2"/>
  </sheets>
  <definedNames>
    <definedName name="_xlnm.Print_Titles" localSheetId="0">Лист2!$12:$13</definedName>
    <definedName name="_xlnm.Print_Area" localSheetId="0">Лист2!$A$1:$O$16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2" l="1"/>
  <c r="G15" i="2"/>
  <c r="F15" i="2"/>
  <c r="E15" i="2"/>
  <c r="J14" i="2"/>
  <c r="L14" i="2"/>
  <c r="M14" i="2" l="1"/>
  <c r="N14" i="2" s="1"/>
  <c r="O15" i="2" l="1"/>
</calcChain>
</file>

<file path=xl/sharedStrings.xml><?xml version="1.0" encoding="utf-8"?>
<sst xmlns="http://schemas.openxmlformats.org/spreadsheetml/2006/main" count="44" uniqueCount="41">
  <si>
    <t>№ п/п</t>
  </si>
  <si>
    <t>Наименование товара, работ, услуг</t>
  </si>
  <si>
    <t>Объем</t>
  </si>
  <si>
    <t>Ед.изм.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</si>
  <si>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</si>
  <si>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</si>
  <si>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</si>
  <si>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</si>
  <si>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</si>
  <si>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</si>
  <si>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</si>
  <si>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</si>
  <si>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Используемый метод определения НМЦК, обоснование его применения</t>
  </si>
  <si>
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В отношении объекта закупки отсутствуют утвержденные тарифы и нормативы на отпускные цены. 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</si>
  <si>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</si>
  <si>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</si>
  <si>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</si>
  <si>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</si>
  <si>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</si>
  <si>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</si>
  <si>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</si>
  <si>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</si>
  <si>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</si>
  <si>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</si>
  <si>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</si>
  <si>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</si>
  <si>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 xml:space="preserve">Кол-во </t>
  </si>
  <si>
    <t xml:space="preserve">Ценовое предложение № 1 </t>
  </si>
  <si>
    <t xml:space="preserve">Ценовое предложение № 2 </t>
  </si>
  <si>
    <t xml:space="preserve">Ценовое предложение № 3 </t>
  </si>
  <si>
    <t xml:space="preserve">Итого  НМЦК </t>
  </si>
  <si>
    <t>Начальная (максимальная) цена контракта, согласно выделенным лимитам</t>
  </si>
  <si>
    <t>О.А. Кузьмин</t>
  </si>
  <si>
    <t>Начальник службы МТО</t>
  </si>
  <si>
    <t>Обоснование начальной (максимальной) цены контракта 
для проведения закупки  на оказание услуг по технической инвентаризации недвижимого имущества жилого фонда</t>
  </si>
  <si>
    <t>Услуги по технической инвентаризации недвижимого имущества тжилого фонда</t>
  </si>
  <si>
    <t>штука</t>
  </si>
  <si>
    <t>Цена за ед.изм., руб.</t>
  </si>
  <si>
    <t xml:space="preserve">Услуги по технической инвентаризации недвижимого имущества жилого фонда (изготовление технического паспорта ) </t>
  </si>
  <si>
    <t>расчет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</si>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</sst>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164" fontId="3" fillId="0" borderId="4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5</xdr:col>
      <xdr:colOff>57150</xdr:colOff>
      <xdr:row>5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371475</xdr:colOff>
      <xdr:row>6</xdr:row>
      <xdr:rowOff>419100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5</xdr:col>
      <xdr:colOff>208915</xdr:colOff>
      <xdr:row>7</xdr:row>
      <xdr:rowOff>401955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view="pageBreakPreview" topLeftCell="A7" zoomScale="110" zoomScaleNormal="115" zoomScaleSheetLayoutView="110" workbookViewId="0">
      <selection activeCell="G14" sqref="G14"/>
    </sheetView>
  </sheetViews>
  <sheetFormatPr defaultRowHeight="15" x14ac:dyDescent="0.25"/>
  <cols>
    <col min="1" max="1" width="5.7109375" customWidth="1"/>
    <col min="2" max="2" width="27.42578125" customWidth="1"/>
    <col min="3" max="3" width="11.5703125" customWidth="1"/>
    <col min="5" max="6" width="14.42578125" customWidth="1"/>
    <col min="7" max="7" width="14.5703125" customWidth="1"/>
    <col min="8" max="8" width="14.140625" customWidth="1"/>
    <col min="9" max="9" width="14.28515625" customWidth="1"/>
    <col min="10" max="10" width="13.140625" customWidth="1"/>
    <col min="14" max="14" width="18.85546875" customWidth="1"/>
    <col min="15" max="15" width="14.7109375" customWidth="1"/>
  </cols>
  <sheetData>
    <row r="1" spans="1:15" ht="10.5" customHeight="1" x14ac:dyDescent="0.25">
      <c r="A1" s="3"/>
      <c r="B1" s="3"/>
      <c r="C1" s="3"/>
      <c r="D1" s="1"/>
      <c r="E1" s="5"/>
      <c r="F1" s="5"/>
      <c r="G1" s="5"/>
      <c r="H1" s="5"/>
      <c r="I1" s="5"/>
      <c r="J1" s="5"/>
      <c r="K1" s="1"/>
      <c r="L1" s="1"/>
      <c r="M1" s="24"/>
      <c r="N1" s="25"/>
      <c r="O1" s="25"/>
    </row>
    <row r="2" spans="1:15" ht="58.5" customHeight="1" x14ac:dyDescent="0.25">
      <c r="A2" s="26" t="s">
        <v>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81.75" customHeight="1" x14ac:dyDescent="0.25">
      <c r="A3" s="28" t="s">
        <v>12</v>
      </c>
      <c r="B3" s="29"/>
      <c r="C3" s="29"/>
      <c r="D3" s="28" t="s">
        <v>13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26.25" customHeight="1" x14ac:dyDescent="0.25">
      <c r="A4" s="31" t="s">
        <v>16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33" customHeight="1" x14ac:dyDescent="0.25">
      <c r="A5" s="28" t="s">
        <v>20</v>
      </c>
      <c r="B5" s="28"/>
      <c r="C5" s="28"/>
      <c r="D5" s="37" t="s">
        <v>24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ht="58.5" customHeight="1" x14ac:dyDescent="0.25">
      <c r="A6" s="28" t="s">
        <v>18</v>
      </c>
      <c r="B6" s="28"/>
      <c r="C6" s="28"/>
      <c r="D6" s="28" t="s">
        <v>21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ht="34.5" customHeight="1" x14ac:dyDescent="0.25">
      <c r="A7" s="28" t="s">
        <v>17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58.5" customHeight="1" x14ac:dyDescent="0.25">
      <c r="A8" s="38" t="s">
        <v>19</v>
      </c>
      <c r="B8" s="28"/>
      <c r="C8" s="28"/>
      <c r="D8" s="39" t="s">
        <v>22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5" ht="24.75" customHeight="1" x14ac:dyDescent="0.25">
      <c r="A9" s="38" t="s">
        <v>10</v>
      </c>
      <c r="B9" s="28"/>
      <c r="C9" s="28"/>
      <c r="D9" s="28" t="s">
        <v>23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 ht="21.75" customHeight="1" x14ac:dyDescent="0.25">
      <c r="A10" s="18" t="s">
        <v>25</v>
      </c>
      <c r="B10" s="19"/>
      <c r="C10" s="20">
        <v>46247</v>
      </c>
      <c r="D10" s="2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43.5" customHeight="1" x14ac:dyDescent="0.25">
      <c r="A11" s="41" t="s">
        <v>31</v>
      </c>
      <c r="B11" s="42"/>
      <c r="C11" s="43">
        <v>65475</v>
      </c>
      <c r="D11" s="44"/>
      <c r="E11" s="15" t="s">
        <v>35</v>
      </c>
      <c r="F11" s="16"/>
      <c r="G11" s="16"/>
      <c r="H11" s="16"/>
      <c r="I11" s="16"/>
      <c r="J11" s="16"/>
      <c r="K11" s="16"/>
      <c r="L11" s="16"/>
      <c r="M11" s="16"/>
      <c r="N11" s="16"/>
      <c r="O11" s="17"/>
    </row>
    <row r="12" spans="1:15" ht="44.25" customHeight="1" x14ac:dyDescent="0.25">
      <c r="A12" s="22" t="s">
        <v>0</v>
      </c>
      <c r="B12" s="22" t="s">
        <v>1</v>
      </c>
      <c r="C12" s="22" t="s">
        <v>2</v>
      </c>
      <c r="D12" s="22"/>
      <c r="E12" s="11" t="s">
        <v>27</v>
      </c>
      <c r="F12" s="11" t="s">
        <v>28</v>
      </c>
      <c r="G12" s="11" t="s">
        <v>29</v>
      </c>
      <c r="H12" s="11" t="s">
        <v>14</v>
      </c>
      <c r="I12" s="11" t="s">
        <v>15</v>
      </c>
      <c r="J12" s="35" t="s">
        <v>9</v>
      </c>
      <c r="K12" s="22" t="s">
        <v>11</v>
      </c>
      <c r="L12" s="22" t="s">
        <v>7</v>
      </c>
      <c r="M12" s="22" t="s">
        <v>8</v>
      </c>
      <c r="N12" s="22" t="s">
        <v>5</v>
      </c>
      <c r="O12" s="23" t="s">
        <v>6</v>
      </c>
    </row>
    <row r="13" spans="1:15" ht="32.25" customHeight="1" x14ac:dyDescent="0.25">
      <c r="A13" s="22"/>
      <c r="B13" s="22"/>
      <c r="C13" s="12" t="s">
        <v>3</v>
      </c>
      <c r="D13" s="12" t="s">
        <v>26</v>
      </c>
      <c r="E13" s="11" t="s">
        <v>37</v>
      </c>
      <c r="F13" s="11" t="s">
        <v>4</v>
      </c>
      <c r="G13" s="11" t="s">
        <v>4</v>
      </c>
      <c r="H13" s="11" t="s">
        <v>4</v>
      </c>
      <c r="I13" s="11" t="s">
        <v>4</v>
      </c>
      <c r="J13" s="36"/>
      <c r="K13" s="22"/>
      <c r="L13" s="22"/>
      <c r="M13" s="22"/>
      <c r="N13" s="22"/>
      <c r="O13" s="23"/>
    </row>
    <row r="14" spans="1:15" ht="132.75" customHeight="1" x14ac:dyDescent="0.25">
      <c r="A14" s="9">
        <v>1</v>
      </c>
      <c r="B14" s="14" t="s">
        <v>38</v>
      </c>
      <c r="C14" s="9" t="s">
        <v>36</v>
      </c>
      <c r="D14" s="9">
        <v>9</v>
      </c>
      <c r="E14" s="10">
        <v>8000</v>
      </c>
      <c r="F14" s="10">
        <v>7000</v>
      </c>
      <c r="G14" s="10">
        <v>6825</v>
      </c>
      <c r="H14" s="10"/>
      <c r="I14" s="10"/>
      <c r="J14" s="10">
        <f t="shared" ref="J14" si="0">AVERAGE(E14,F14,G14,H14,I14)</f>
        <v>7275</v>
      </c>
      <c r="K14" s="9">
        <v>3</v>
      </c>
      <c r="L14" s="9">
        <f t="shared" ref="L14" si="1">STDEV(E14,F14,G14,H14,I14)</f>
        <v>633.93611665529829</v>
      </c>
      <c r="M14" s="9">
        <f t="shared" ref="M14" si="2">L14/J14*100</f>
        <v>8.7138985107257501</v>
      </c>
      <c r="N14" s="9" t="str">
        <f t="shared" ref="N14" si="3">IF(M14&lt;33,"ОДНОРОДНЫЕ","НЕОДНОРОДНЫЕ")</f>
        <v>ОДНОРОДНЫЕ</v>
      </c>
      <c r="O14" s="10">
        <f>J14*D14</f>
        <v>65475</v>
      </c>
    </row>
    <row r="15" spans="1:15" ht="22.5" customHeight="1" x14ac:dyDescent="0.25">
      <c r="A15" s="1"/>
      <c r="B15" s="2"/>
      <c r="C15" s="1"/>
      <c r="D15" s="1"/>
      <c r="E15" s="11">
        <f>SUM(E14:E14)</f>
        <v>8000</v>
      </c>
      <c r="F15" s="11">
        <f>SUM(F14:F14)</f>
        <v>7000</v>
      </c>
      <c r="G15" s="11">
        <f>SUM(G14:G14)</f>
        <v>6825</v>
      </c>
      <c r="H15" s="5"/>
      <c r="I15" s="5"/>
      <c r="J15" s="5"/>
      <c r="K15" s="1"/>
      <c r="L15" s="1"/>
      <c r="M15" s="1"/>
      <c r="N15" s="7" t="s">
        <v>30</v>
      </c>
      <c r="O15" s="8">
        <f>SUM(O14:O14)</f>
        <v>65475</v>
      </c>
    </row>
    <row r="16" spans="1:15" ht="88.5" customHeight="1" x14ac:dyDescent="0.25">
      <c r="A16" s="40" t="s">
        <v>33</v>
      </c>
      <c r="B16" s="40"/>
      <c r="C16" s="40"/>
      <c r="D16" s="40"/>
      <c r="E16" s="40"/>
      <c r="F16" s="13"/>
      <c r="G16" s="13"/>
      <c r="H16" s="13"/>
      <c r="I16" s="33" t="s">
        <v>32</v>
      </c>
      <c r="J16" s="33"/>
      <c r="K16" s="33"/>
      <c r="L16" s="33"/>
      <c r="M16" s="34"/>
    </row>
    <row r="28" spans="5:5" x14ac:dyDescent="0.25">
      <c r="E28" s="6"/>
    </row>
  </sheetData>
  <mergeCells count="31">
    <mergeCell ref="I16:M16"/>
    <mergeCell ref="J12:J13"/>
    <mergeCell ref="K12:K13"/>
    <mergeCell ref="A5:C5"/>
    <mergeCell ref="D5:O5"/>
    <mergeCell ref="A6:C6"/>
    <mergeCell ref="D6:O6"/>
    <mergeCell ref="A7:C7"/>
    <mergeCell ref="D7:O7"/>
    <mergeCell ref="A8:C8"/>
    <mergeCell ref="D8:O8"/>
    <mergeCell ref="A16:E16"/>
    <mergeCell ref="A9:C9"/>
    <mergeCell ref="D9:O9"/>
    <mergeCell ref="A11:B11"/>
    <mergeCell ref="C11:D11"/>
    <mergeCell ref="M1:O1"/>
    <mergeCell ref="A2:O2"/>
    <mergeCell ref="A3:C3"/>
    <mergeCell ref="D3:O3"/>
    <mergeCell ref="A4:O4"/>
    <mergeCell ref="E11:O11"/>
    <mergeCell ref="A10:B10"/>
    <mergeCell ref="C10:D10"/>
    <mergeCell ref="L12:L13"/>
    <mergeCell ref="M12:M13"/>
    <mergeCell ref="N12:N13"/>
    <mergeCell ref="O12:O13"/>
    <mergeCell ref="A12:A13"/>
    <mergeCell ref="B12:B13"/>
    <mergeCell ref="C12:D12"/>
  </mergeCells>
  <conditionalFormatting sqref="N14:N15">
    <cfRule type="containsText" dxfId="5" priority="1" operator="containsText" text="НЕОДНОРОДНЫЕ">
      <formula>NOT(ISERROR(SEARCH("НЕОДНОРОДНЫЕ",N14)))</formula>
    </cfRule>
    <cfRule type="containsText" dxfId="4" priority="2" operator="containsText" text="ОДНОРОДНЫЕ">
      <formula>NOT(ISERROR(SEARCH("ОДНОРОДНЫЕ",N14)))</formula>
    </cfRule>
    <cfRule type="containsText" dxfId="3" priority="3" operator="containsText" text="НЕОДНОРОДНЫЕ">
      <formula>NOT(ISERROR(SEARCH("НЕОДНОРОДНЫЕ",N14)))</formula>
    </cfRule>
    <cfRule type="containsText" dxfId="2" priority="4" operator="containsText" text="НЕ">
      <formula>NOT(ISERROR(SEARCH("НЕ",N14)))</formula>
    </cfRule>
    <cfRule type="containsText" dxfId="1" priority="5" operator="containsText" text="ОДНОРОДНЫЕ">
      <formula>NOT(ISERROR(SEARCH("ОДНОРОДНЫЕ",N14)))</formula>
    </cfRule>
    <cfRule type="containsText" dxfId="0" priority="6" operator="containsText" text="НЕОДНОРОДНЫЕ">
      <formula>NOT(ISERROR(SEARCH("НЕОДНОРОДНЫЕ",N14)))</formula>
    </cfRule>
  </conditionalFormatting>
  <pageMargins left="0.23622047244094491" right="0.23622047244094491" top="0.35433070866141736" bottom="0.35433070866141736" header="0.19685039370078741" footer="0.31496062992125984"/>
  <pageSetup paperSize="9" scale="71" fitToHeight="4" orientation="landscape" r:id="rId1"/>
  <rowBreaks count="1" manualBreakCount="1">
    <brk id="1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DC50-7F3C-476F-B739-327B3F10A3A0}">
  <dimension ref="A2:A4"/>
  <sheetViews>
    <sheetView workbookViewId="0">
      <selection activeCell="B4" sqref="B4"/>
    </sheetView>
  </sheetViews>
  <sheetFormatPr defaultRowHeight="15" x14ac:dyDescent="0.25"/>
  <cols>
    <col min="1" max="1" width="12.42578125" customWidth="1"/>
  </cols>
  <sheetData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Лист2</vt:lpstr>
      <vt:lpstr>Лист1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2026-08-14T02:51:26Z</dcterms:modified>
</cp:coreProperties>
</file>