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105"/>
  </bookViews>
  <sheets>
    <sheet name="РАСЧЁТ" sheetId="4" r:id="rId1"/>
  </sheets>
  <calcPr calcId="125725" refMode="R1C1"/>
</workbook>
</file>

<file path=xl/calcChain.xml><?xml version="1.0" encoding="utf-8"?>
<calcChain xmlns="http://schemas.openxmlformats.org/spreadsheetml/2006/main">
  <c r="N77" i="4"/>
  <c r="K6" l="1"/>
  <c r="L6" s="1"/>
  <c r="M6" s="1"/>
  <c r="N6" s="1"/>
  <c r="K7"/>
  <c r="L7" s="1"/>
  <c r="M7" s="1"/>
  <c r="N7" s="1"/>
  <c r="K8"/>
  <c r="L8" s="1"/>
  <c r="M8" s="1"/>
  <c r="N8" s="1"/>
  <c r="K9"/>
  <c r="L9" s="1"/>
  <c r="M9" s="1"/>
  <c r="N9" s="1"/>
  <c r="K10"/>
  <c r="L10" s="1"/>
  <c r="M10" s="1"/>
  <c r="N10" s="1"/>
  <c r="K11"/>
  <c r="L11" s="1"/>
  <c r="M11" s="1"/>
  <c r="N11" s="1"/>
  <c r="K12"/>
  <c r="L12" s="1"/>
  <c r="M12" s="1"/>
  <c r="N12" s="1"/>
  <c r="K13"/>
  <c r="L13" s="1"/>
  <c r="M13" s="1"/>
  <c r="N13" s="1"/>
  <c r="K14"/>
  <c r="L14" s="1"/>
  <c r="M14" s="1"/>
  <c r="N14" s="1"/>
  <c r="K15"/>
  <c r="L15" s="1"/>
  <c r="M15" s="1"/>
  <c r="N15" s="1"/>
  <c r="K16"/>
  <c r="L16" s="1"/>
  <c r="M16" s="1"/>
  <c r="N16" s="1"/>
  <c r="K17"/>
  <c r="L17" s="1"/>
  <c r="M17" s="1"/>
  <c r="N17" s="1"/>
  <c r="K18"/>
  <c r="L18" s="1"/>
  <c r="M18" s="1"/>
  <c r="N18" s="1"/>
  <c r="K19"/>
  <c r="L19" s="1"/>
  <c r="M19" s="1"/>
  <c r="N19" s="1"/>
  <c r="K20"/>
  <c r="L20" s="1"/>
  <c r="M20" s="1"/>
  <c r="N20" s="1"/>
  <c r="K21"/>
  <c r="L21" s="1"/>
  <c r="M21" s="1"/>
  <c r="N21" s="1"/>
  <c r="K22"/>
  <c r="L22" s="1"/>
  <c r="M22" s="1"/>
  <c r="N22" s="1"/>
  <c r="K23"/>
  <c r="L23" s="1"/>
  <c r="M23" s="1"/>
  <c r="N23" s="1"/>
  <c r="K24"/>
  <c r="L24" s="1"/>
  <c r="M24" s="1"/>
  <c r="N24" s="1"/>
  <c r="K25"/>
  <c r="L25" s="1"/>
  <c r="M25" s="1"/>
  <c r="N25" s="1"/>
  <c r="K26"/>
  <c r="L26" s="1"/>
  <c r="M26" s="1"/>
  <c r="N26" s="1"/>
  <c r="K27"/>
  <c r="L27" s="1"/>
  <c r="M27" s="1"/>
  <c r="N27" s="1"/>
  <c r="K28"/>
  <c r="L28" s="1"/>
  <c r="M28" s="1"/>
  <c r="N28" s="1"/>
  <c r="K29"/>
  <c r="L29" s="1"/>
  <c r="M29" s="1"/>
  <c r="N29" s="1"/>
  <c r="K30"/>
  <c r="L30" s="1"/>
  <c r="M30" s="1"/>
  <c r="N30" s="1"/>
  <c r="K31"/>
  <c r="L31" s="1"/>
  <c r="M31" s="1"/>
  <c r="N31" s="1"/>
  <c r="K32"/>
  <c r="L32" s="1"/>
  <c r="M32" s="1"/>
  <c r="N32" s="1"/>
  <c r="K33"/>
  <c r="L33" s="1"/>
  <c r="M33" s="1"/>
  <c r="N33" s="1"/>
  <c r="K34"/>
  <c r="L34" s="1"/>
  <c r="M34" s="1"/>
  <c r="N34" s="1"/>
  <c r="K35"/>
  <c r="L35" s="1"/>
  <c r="M35" s="1"/>
  <c r="N35" s="1"/>
  <c r="K36"/>
  <c r="L36" s="1"/>
  <c r="M36" s="1"/>
  <c r="N36" s="1"/>
  <c r="K37"/>
  <c r="L37" s="1"/>
  <c r="M37" s="1"/>
  <c r="N37" s="1"/>
  <c r="K38"/>
  <c r="L38" s="1"/>
  <c r="M38" s="1"/>
  <c r="N38" s="1"/>
  <c r="K39"/>
  <c r="L39" s="1"/>
  <c r="M39" s="1"/>
  <c r="N39" s="1"/>
  <c r="K40"/>
  <c r="L40" s="1"/>
  <c r="M40" s="1"/>
  <c r="N40" s="1"/>
  <c r="K41"/>
  <c r="L41" s="1"/>
  <c r="M41" s="1"/>
  <c r="N41" s="1"/>
  <c r="K42"/>
  <c r="L42" s="1"/>
  <c r="M42" s="1"/>
  <c r="N42" s="1"/>
  <c r="K43"/>
  <c r="L43" s="1"/>
  <c r="M43" s="1"/>
  <c r="N43" s="1"/>
  <c r="K44"/>
  <c r="L44" s="1"/>
  <c r="M44" s="1"/>
  <c r="N44" s="1"/>
  <c r="K45"/>
  <c r="L45" s="1"/>
  <c r="M45" s="1"/>
  <c r="N45" s="1"/>
  <c r="K46"/>
  <c r="L46" s="1"/>
  <c r="M46" s="1"/>
  <c r="N46" s="1"/>
  <c r="K47"/>
  <c r="L47" s="1"/>
  <c r="M47" s="1"/>
  <c r="N47" s="1"/>
  <c r="K48"/>
  <c r="L48" s="1"/>
  <c r="M48" s="1"/>
  <c r="N48" s="1"/>
  <c r="K49"/>
  <c r="L49" s="1"/>
  <c r="M49" s="1"/>
  <c r="N49" s="1"/>
  <c r="K50"/>
  <c r="L50" s="1"/>
  <c r="M50" s="1"/>
  <c r="N50" s="1"/>
  <c r="K51"/>
  <c r="L51" s="1"/>
  <c r="M51" s="1"/>
  <c r="N51" s="1"/>
  <c r="K52"/>
  <c r="L52" s="1"/>
  <c r="M52" s="1"/>
  <c r="N52" s="1"/>
  <c r="K53"/>
  <c r="L53" s="1"/>
  <c r="M53" s="1"/>
  <c r="N53" s="1"/>
  <c r="K54"/>
  <c r="L54" s="1"/>
  <c r="M54" s="1"/>
  <c r="N54" s="1"/>
  <c r="K55"/>
  <c r="L55" s="1"/>
  <c r="M55" s="1"/>
  <c r="N55" s="1"/>
  <c r="K56"/>
  <c r="L56" s="1"/>
  <c r="M56" s="1"/>
  <c r="N56" s="1"/>
  <c r="K57"/>
  <c r="L57" s="1"/>
  <c r="M57" s="1"/>
  <c r="N57" s="1"/>
  <c r="K58"/>
  <c r="L58" s="1"/>
  <c r="M58" s="1"/>
  <c r="N58" s="1"/>
  <c r="K59"/>
  <c r="L59" s="1"/>
  <c r="M59" s="1"/>
  <c r="N59" s="1"/>
  <c r="K60"/>
  <c r="L60" s="1"/>
  <c r="M60" s="1"/>
  <c r="N60" s="1"/>
  <c r="K61"/>
  <c r="L61" s="1"/>
  <c r="M61" s="1"/>
  <c r="N61" s="1"/>
  <c r="K62"/>
  <c r="L62" s="1"/>
  <c r="M62" s="1"/>
  <c r="N62" s="1"/>
  <c r="K63"/>
  <c r="L63" s="1"/>
  <c r="M63" s="1"/>
  <c r="N63" s="1"/>
  <c r="K64"/>
  <c r="L64" s="1"/>
  <c r="M64" s="1"/>
  <c r="N64" s="1"/>
  <c r="K65"/>
  <c r="L65" s="1"/>
  <c r="M65" s="1"/>
  <c r="N65" s="1"/>
  <c r="K66"/>
  <c r="L66" s="1"/>
  <c r="M66" s="1"/>
  <c r="N66" s="1"/>
  <c r="K67"/>
  <c r="L67" s="1"/>
  <c r="M67" s="1"/>
  <c r="N67" s="1"/>
  <c r="K68"/>
  <c r="L68" s="1"/>
  <c r="M68" s="1"/>
  <c r="N68" s="1"/>
  <c r="K69"/>
  <c r="L69" s="1"/>
  <c r="M69" s="1"/>
  <c r="N69" s="1"/>
  <c r="K70"/>
  <c r="L70" s="1"/>
  <c r="M70" s="1"/>
  <c r="N70" s="1"/>
  <c r="K71"/>
  <c r="L71" s="1"/>
  <c r="M71" s="1"/>
  <c r="N71" s="1"/>
  <c r="K72"/>
  <c r="L72" s="1"/>
  <c r="M72" s="1"/>
  <c r="N72" s="1"/>
  <c r="K73"/>
  <c r="L73" s="1"/>
  <c r="M73" s="1"/>
  <c r="N73" s="1"/>
  <c r="K74"/>
  <c r="L74" s="1"/>
  <c r="M74" s="1"/>
  <c r="N74" s="1"/>
  <c r="K5"/>
  <c r="L5" s="1"/>
  <c r="M5" s="1"/>
  <c r="N5" s="1"/>
  <c r="H6" l="1"/>
  <c r="I6" s="1"/>
  <c r="J6" s="1"/>
  <c r="H7"/>
  <c r="I7" s="1"/>
  <c r="J7" s="1"/>
  <c r="H8"/>
  <c r="I8" s="1"/>
  <c r="J8" s="1"/>
  <c r="H9"/>
  <c r="I9" s="1"/>
  <c r="J9" s="1"/>
  <c r="H10"/>
  <c r="I10" s="1"/>
  <c r="J10" s="1"/>
  <c r="H11"/>
  <c r="I11" s="1"/>
  <c r="J11" s="1"/>
  <c r="H12"/>
  <c r="I12" s="1"/>
  <c r="J12" s="1"/>
  <c r="H13"/>
  <c r="I13" s="1"/>
  <c r="J13" s="1"/>
  <c r="H14"/>
  <c r="I14" s="1"/>
  <c r="J14" s="1"/>
  <c r="H15"/>
  <c r="I15" s="1"/>
  <c r="J15" s="1"/>
  <c r="H16"/>
  <c r="I16" s="1"/>
  <c r="J16" s="1"/>
  <c r="H17"/>
  <c r="I17" s="1"/>
  <c r="J17" s="1"/>
  <c r="H18"/>
  <c r="I18" s="1"/>
  <c r="J18" s="1"/>
  <c r="H19"/>
  <c r="I19" s="1"/>
  <c r="J19" s="1"/>
  <c r="H20"/>
  <c r="I20" s="1"/>
  <c r="J20" s="1"/>
  <c r="H21"/>
  <c r="I21" s="1"/>
  <c r="J21" s="1"/>
  <c r="H22"/>
  <c r="I22" s="1"/>
  <c r="J22" s="1"/>
  <c r="H23"/>
  <c r="I23" s="1"/>
  <c r="J23" s="1"/>
  <c r="H24"/>
  <c r="I24" s="1"/>
  <c r="J24" s="1"/>
  <c r="H25"/>
  <c r="I25" s="1"/>
  <c r="J25" s="1"/>
  <c r="H26"/>
  <c r="I26" s="1"/>
  <c r="J26" s="1"/>
  <c r="H27"/>
  <c r="I27" s="1"/>
  <c r="J27" s="1"/>
  <c r="H28"/>
  <c r="I28" s="1"/>
  <c r="J28" s="1"/>
  <c r="H29"/>
  <c r="I29" s="1"/>
  <c r="J29" s="1"/>
  <c r="H30"/>
  <c r="I30" s="1"/>
  <c r="J30" s="1"/>
  <c r="H31"/>
  <c r="I31" s="1"/>
  <c r="J31" s="1"/>
  <c r="H32"/>
  <c r="I32" s="1"/>
  <c r="J32" s="1"/>
  <c r="H33"/>
  <c r="I33" s="1"/>
  <c r="J33" s="1"/>
  <c r="H34"/>
  <c r="I34" s="1"/>
  <c r="J34" s="1"/>
  <c r="H35"/>
  <c r="I35" s="1"/>
  <c r="J35" s="1"/>
  <c r="H36"/>
  <c r="I36" s="1"/>
  <c r="J36" s="1"/>
  <c r="H37"/>
  <c r="I37" s="1"/>
  <c r="J37" s="1"/>
  <c r="H38"/>
  <c r="I38" s="1"/>
  <c r="J38" s="1"/>
  <c r="H39"/>
  <c r="I39" s="1"/>
  <c r="J39" s="1"/>
  <c r="H40"/>
  <c r="I40" s="1"/>
  <c r="J40" s="1"/>
  <c r="H41"/>
  <c r="I41" s="1"/>
  <c r="J41" s="1"/>
  <c r="H42"/>
  <c r="I42" s="1"/>
  <c r="J42" s="1"/>
  <c r="H43"/>
  <c r="I43" s="1"/>
  <c r="J43" s="1"/>
  <c r="H44"/>
  <c r="I44" s="1"/>
  <c r="J44" s="1"/>
  <c r="H45"/>
  <c r="I45" s="1"/>
  <c r="J45" s="1"/>
  <c r="H46"/>
  <c r="I46" s="1"/>
  <c r="J46" s="1"/>
  <c r="H47"/>
  <c r="I47" s="1"/>
  <c r="J47" s="1"/>
  <c r="H48"/>
  <c r="I48" s="1"/>
  <c r="J48" s="1"/>
  <c r="H49"/>
  <c r="I49" s="1"/>
  <c r="J49" s="1"/>
  <c r="H50"/>
  <c r="I50" s="1"/>
  <c r="J50" s="1"/>
  <c r="H51"/>
  <c r="I51" s="1"/>
  <c r="J51" s="1"/>
  <c r="H52"/>
  <c r="I52" s="1"/>
  <c r="J52" s="1"/>
  <c r="H53"/>
  <c r="I53" s="1"/>
  <c r="J53" s="1"/>
  <c r="H54"/>
  <c r="I54" s="1"/>
  <c r="J54" s="1"/>
  <c r="H55"/>
  <c r="I55" s="1"/>
  <c r="J55" s="1"/>
  <c r="H56"/>
  <c r="I56" s="1"/>
  <c r="J56" s="1"/>
  <c r="H57"/>
  <c r="I57" s="1"/>
  <c r="J57" s="1"/>
  <c r="H58"/>
  <c r="I58" s="1"/>
  <c r="J58" s="1"/>
  <c r="H59"/>
  <c r="I59" s="1"/>
  <c r="J59" s="1"/>
  <c r="H60"/>
  <c r="I60" s="1"/>
  <c r="J60" s="1"/>
  <c r="H61"/>
  <c r="I61" s="1"/>
  <c r="J61" s="1"/>
  <c r="H62"/>
  <c r="I62" s="1"/>
  <c r="J62" s="1"/>
  <c r="H63"/>
  <c r="I63" s="1"/>
  <c r="J63" s="1"/>
  <c r="H64"/>
  <c r="I64" s="1"/>
  <c r="J64" s="1"/>
  <c r="H65"/>
  <c r="I65" s="1"/>
  <c r="J65" s="1"/>
  <c r="H66"/>
  <c r="I66" s="1"/>
  <c r="J66" s="1"/>
  <c r="H67"/>
  <c r="I67" s="1"/>
  <c r="J67" s="1"/>
  <c r="H68"/>
  <c r="I68" s="1"/>
  <c r="J68" s="1"/>
  <c r="H69"/>
  <c r="I69" s="1"/>
  <c r="J69" s="1"/>
  <c r="H70"/>
  <c r="I70" s="1"/>
  <c r="J70" s="1"/>
  <c r="H71"/>
  <c r="I71" s="1"/>
  <c r="J71" s="1"/>
  <c r="H72"/>
  <c r="I72" s="1"/>
  <c r="J72" s="1"/>
  <c r="H73"/>
  <c r="I73" s="1"/>
  <c r="J73" s="1"/>
  <c r="H74"/>
  <c r="I74" s="1"/>
  <c r="J74" s="1"/>
  <c r="H5" l="1"/>
  <c r="I5" s="1"/>
  <c r="J5" s="1"/>
  <c r="N75" l="1"/>
</calcChain>
</file>

<file path=xl/sharedStrings.xml><?xml version="1.0" encoding="utf-8"?>
<sst xmlns="http://schemas.openxmlformats.org/spreadsheetml/2006/main" count="160" uniqueCount="90">
  <si>
    <t>№</t>
  </si>
  <si>
    <t>Ед. изм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</si>
  <si>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</si>
  <si>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</si>
  <si>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</si>
  <si>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</si>
  <si>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</si>
  <si>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</si>
  <si>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</si>
  <si>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</si>
  <si>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</si>
  <si>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</si>
  <si>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</si>
  <si>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Коммерческое предложение №1           
</t>
  </si>
  <si>
    <t xml:space="preserve">Коммерческое предложение №2             
</t>
  </si>
  <si>
    <t xml:space="preserve">Коммерческое предложение №3           
</t>
  </si>
  <si>
    <t>Наименование предмета контракта</t>
  </si>
  <si>
    <t>Стартовая цена - начальная цена Закупочной сессии составила, руб.:</t>
  </si>
  <si>
    <t>Обоснование Стартовой цены - начальной цены Закупочной сессии</t>
  </si>
  <si>
    <t>НМЦК, определенная методом сопоставимых рыночных, руб.:</t>
  </si>
  <si>
    <t xml:space="preserve">Кабель силовой ВВГнг(А)-LSLTx 3х2.5 </t>
  </si>
  <si>
    <t>Кабель силовой ВВГнг(А)-LSLTx 3х1.5</t>
  </si>
  <si>
    <t>Кабель силовой ВВГнг(А)-LS 5х4</t>
  </si>
  <si>
    <t>Кабель силовой ВВГнг(А)-LS 5х6</t>
  </si>
  <si>
    <t xml:space="preserve">Провод силовой ПуГВнг(А)-LS 1х6 </t>
  </si>
  <si>
    <t>Лампа светодиодная A60 груша 10Вт 230В 4000К E27 GENERICA LL-A60-10-230-40-E27-G IEK</t>
  </si>
  <si>
    <t>Лампа светодиодная А70 шар 15Вт 230В 4000К E27 GENERICA LL-G45-10-230-40-E27-G IEK</t>
  </si>
  <si>
    <t>Лампа светодиодная G45 шар 10Вт 230В 4000К E27 GENERICA LL-G45-10-230-40-E27-G IEK</t>
  </si>
  <si>
    <t>Лампа светодиодная C35 свеча 10Вт 230В 4000К E14 GENERICA LL-C35-10-230-40-E14-G IEK</t>
  </si>
  <si>
    <t>Лампа светодиодная G45 шар 10Вт 230В 4000К E14 GENERICA LL-G45-10-230-40-E14-G IEK</t>
  </si>
  <si>
    <t>Лампа светодиодная T75 таблетка 10Вт 230В 4000К GX53 IEK LLE-T80-10-230-40-GX53 IEK</t>
  </si>
  <si>
    <t>Лампа светодиодная PAR16 софит 7Вт 230В 3000К GU10 IEK LLE-PAR16-7-230-30-GU10 IEK</t>
  </si>
  <si>
    <t>Лампа светодиодная T8 линейная 10Вт 230В 6500К 600мм G13 IEK LLE-T8-10-230-65-G13 IEK</t>
  </si>
  <si>
    <t>Лампа светодиодная T8 линейная 1200мм 20Вт 230В 6500К G13 GENERIсA LL-T8-20-230-65-G13-G IEK</t>
  </si>
  <si>
    <t>Лампа линейная люминесцентная ЛЛ 18вт L 18/765 G13 дневная Osram 4008321959669 LEDVANCE</t>
  </si>
  <si>
    <t xml:space="preserve">Лампа линейная люминесцентная ЛЛ 36вт L36/765 G13 дневная Osram 4008321959836 LEDVANCE– </t>
  </si>
  <si>
    <t>Лампа линейная люминесцентная ЛЛ 18вт L 18/640 G13белая Osram 4008321959652 LEDVANCE</t>
  </si>
  <si>
    <t>Стартер</t>
  </si>
  <si>
    <t>Драйвер</t>
  </si>
  <si>
    <t xml:space="preserve">Труба гофрированная ПНД d=16мм с зондом </t>
  </si>
  <si>
    <t>Труба гофрированная ПВХ 16 мм легкая</t>
  </si>
  <si>
    <t>Патрон</t>
  </si>
  <si>
    <t>Клипса для труб для монтажного пистолета</t>
  </si>
  <si>
    <t xml:space="preserve">Вилка 16А/250В </t>
  </si>
  <si>
    <t>Вилка 16А/250В</t>
  </si>
  <si>
    <t>Светильник (Таблетка)</t>
  </si>
  <si>
    <t>Панель светодиодная 595х595 светильник ДВО 36Вт 6500К 3600Лм Белый</t>
  </si>
  <si>
    <t>Светильник светодиодный ДВО-32Вт 6500К 3600Лм IP20 600 4058075699588 LEDVANCE накладной</t>
  </si>
  <si>
    <t>Труба гофрированная ПВХ легкая с зондом</t>
  </si>
  <si>
    <t>Труба гофрированная ПНД</t>
  </si>
  <si>
    <t xml:space="preserve">Клипса для гофрированных труб под монтажный пистолет </t>
  </si>
  <si>
    <t xml:space="preserve">Кабель-канал 20х10 ЭЛЕКОР белый </t>
  </si>
  <si>
    <t xml:space="preserve">Кабель-канал 25х16 ЭЛЕКОР белый </t>
  </si>
  <si>
    <t xml:space="preserve">Кабель-канал 16х16 ЭЛЕКОР белый </t>
  </si>
  <si>
    <t>Выключатель одноклавишный наружный</t>
  </si>
  <si>
    <t>Выключатель двухклавишный наружный</t>
  </si>
  <si>
    <t>Выключатель одноклавишный скрытый</t>
  </si>
  <si>
    <t>Выключатель двухклавишный скрытый</t>
  </si>
  <si>
    <t>Розетка 1-местная заземляющим контактом и крышкой TORS 16А IP55 белый TS-R16-16-55-K41 IEK</t>
  </si>
  <si>
    <t xml:space="preserve">Розетка двойная наружная с заземлением белая 45182 Makel </t>
  </si>
  <si>
    <t xml:space="preserve">Розетка наружная с заземлением (квадрат) белая 45108 Makel </t>
  </si>
  <si>
    <t>Розетка однофазная двойная скрытого монтажа, в рамку с заземлением без шторок белый матовый 16А 250В IP20 автоматические (безвинтовые) зажимы 12-2106-01М Эра 12 Б0065721 ЭРА</t>
  </si>
  <si>
    <t>Розетка однофазная скрытого монтажа, в рамку с заземлением без шторок белый 16А 250В IP20 винтовые зажимы 7-202-01 Intro Style Б0060619 Intro</t>
  </si>
  <si>
    <t>Прожектор светодиодный СДО 001-100 6500К IP65 черный GENERICA LPDO501-100-65-K02-G IEK</t>
  </si>
  <si>
    <t>Прожектор светодиодный ДО-200Вт 6500К 20000Лм IP65 JazzWay 5023666A JazzWa</t>
  </si>
  <si>
    <t>Светильник уличный консольный ДКУ 100 Вт 10000 лм 6500К AC 220В IP65 380х146х70мм широкая КСС Ш Avenue Gauss 629534400 GAUSS</t>
  </si>
  <si>
    <t xml:space="preserve">Изолента черная </t>
  </si>
  <si>
    <t>Изолента синяя</t>
  </si>
  <si>
    <t>Изолента красная</t>
  </si>
  <si>
    <t>Изолента желтая</t>
  </si>
  <si>
    <t>Изолента зеленая</t>
  </si>
  <si>
    <t>Изолента желто-зеленая</t>
  </si>
  <si>
    <t>Колодка клемм из Полипропилена (раб. темп. 85 град.) 41А, 3пол., для жил до 6кв.мм., белая 43303PL/B DKC</t>
  </si>
  <si>
    <t>Клемма 3x0.08-2.5мм (50шт) 222-413N WAGO</t>
  </si>
  <si>
    <t>Коробка ответвительная</t>
  </si>
  <si>
    <t>Драйвер белый</t>
  </si>
  <si>
    <t>Драйвер черный</t>
  </si>
  <si>
    <t>Драйвер мощность  36Вт</t>
  </si>
  <si>
    <t xml:space="preserve">Контактор </t>
  </si>
  <si>
    <t xml:space="preserve">Набор втулочных наконечников </t>
  </si>
  <si>
    <t>Набор изолированных наконечников и гильз</t>
  </si>
  <si>
    <t>Хомут (стяжка) белый</t>
  </si>
  <si>
    <t>Хомут (стяжка) черный</t>
  </si>
  <si>
    <t xml:space="preserve">Хомут кабельный (стяжка) </t>
  </si>
  <si>
    <t xml:space="preserve">Набор трубок термоусаживаемых </t>
  </si>
  <si>
    <t xml:space="preserve">Трубка термоусаживаемая </t>
  </si>
  <si>
    <t>Светильник светодиодный пылевлагозащищенный для ЖКХ ДБП-8Вт 4000K 640 Лм круглый IP65 5045927</t>
  </si>
  <si>
    <t>Металлорукав</t>
  </si>
  <si>
    <t>м</t>
  </si>
  <si>
    <t>ШТ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</si>
</sst>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8" fillId="0" borderId="0" xfId="0" applyFont="1"/>
    <xf numFmtId="4" fontId="8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4" fontId="7" fillId="0" borderId="1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center" wrapText="1" shrinkToFit="1"/>
    </xf>
    <xf numFmtId="0" fontId="4" fillId="2" borderId="0" xfId="0" applyFont="1" applyFill="1"/>
    <xf numFmtId="0" fontId="8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4" xfId="0" applyFont="1" applyBorder="1" applyAlignment="1"/>
    <xf numFmtId="0" fontId="4" fillId="0" borderId="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3" name="Picture 1">
          <a:extLst>
            <a:ext uri="{FF2B5EF4-FFF2-40B4-BE49-F238E27FC236}">
              <a16:creationId xmlns:a16="http://schemas.microsoft.com/office/drawing/2014/main" xmlns="" id="{00000000-0008-0000-0000-000013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>
          <a:extLst>
            <a:ext uri="{FF2B5EF4-FFF2-40B4-BE49-F238E27FC236}">
              <a16:creationId xmlns:a16="http://schemas.microsoft.com/office/drawing/2014/main" xmlns="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885" name="Picture 1">
          <a:extLst>
            <a:ext uri="{FF2B5EF4-FFF2-40B4-BE49-F238E27FC236}">
              <a16:creationId xmlns:a16="http://schemas.microsoft.com/office/drawing/2014/main" xmlns="" id="{00000000-0008-0000-0000-00001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>
          <a:extLst>
            <a:ext uri="{FF2B5EF4-FFF2-40B4-BE49-F238E27FC236}">
              <a16:creationId xmlns:a16="http://schemas.microsoft.com/office/drawing/2014/main" xmlns="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7" name="Picture 1">
          <a:extLst>
            <a:ext uri="{FF2B5EF4-FFF2-40B4-BE49-F238E27FC236}">
              <a16:creationId xmlns:a16="http://schemas.microsoft.com/office/drawing/2014/main" xmlns="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>
          <a:extLst>
            <a:ext uri="{FF2B5EF4-FFF2-40B4-BE49-F238E27FC236}">
              <a16:creationId xmlns:a16="http://schemas.microsoft.com/office/drawing/2014/main" xmlns="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4889" name="Picture 5">
          <a:extLst>
            <a:ext uri="{FF2B5EF4-FFF2-40B4-BE49-F238E27FC236}">
              <a16:creationId xmlns:a16="http://schemas.microsoft.com/office/drawing/2014/main" xmlns="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>
          <a:extLst>
            <a:ext uri="{FF2B5EF4-FFF2-40B4-BE49-F238E27FC236}">
              <a16:creationId xmlns:a16="http://schemas.microsoft.com/office/drawing/2014/main" xmlns="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7"/>
  <sheetViews>
    <sheetView tabSelected="1" zoomScale="80" zoomScaleNormal="80" workbookViewId="0">
      <selection activeCell="G74" sqref="G5:G74"/>
    </sheetView>
  </sheetViews>
  <sheetFormatPr defaultRowHeight="12.75"/>
  <cols>
    <col min="1" max="1" width="6.7109375" style="2" customWidth="1"/>
    <col min="2" max="2" width="44.42578125" style="2" customWidth="1"/>
    <col min="3" max="3" width="7.140625" style="2" customWidth="1"/>
    <col min="4" max="4" width="9.140625" style="2" customWidth="1"/>
    <col min="5" max="5" width="14.7109375" style="22" customWidth="1"/>
    <col min="6" max="6" width="14.7109375" style="2" customWidth="1"/>
    <col min="7" max="7" width="14.5703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3.7109375" style="2" customWidth="1"/>
    <col min="12" max="12" width="13.5703125" style="2" customWidth="1"/>
    <col min="13" max="13" width="11.5703125" style="2" customWidth="1"/>
    <col min="14" max="14" width="19.7109375" style="2" customWidth="1"/>
    <col min="15" max="17" width="9.140625" style="2"/>
    <col min="18" max="18" width="12.140625" style="2" customWidth="1"/>
    <col min="19" max="16384" width="9.140625" style="2"/>
  </cols>
  <sheetData>
    <row r="1" spans="1:29" ht="48" customHeight="1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7"/>
      <c r="P1" s="7"/>
      <c r="Q1" s="7"/>
      <c r="R1" s="7"/>
      <c r="S1" s="7"/>
      <c r="T1" s="7"/>
      <c r="U1" s="7"/>
      <c r="V1" s="7"/>
      <c r="W1" s="8"/>
      <c r="X1" s="8"/>
      <c r="Y1" s="8"/>
      <c r="Z1" s="8"/>
      <c r="AA1" s="8"/>
      <c r="AB1" s="8"/>
      <c r="AC1" s="8"/>
    </row>
    <row r="2" spans="1:29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9" customHeight="1">
      <c r="A3" s="34" t="s">
        <v>0</v>
      </c>
      <c r="B3" s="35" t="s">
        <v>16</v>
      </c>
      <c r="C3" s="35" t="s">
        <v>1</v>
      </c>
      <c r="D3" s="35" t="s">
        <v>2</v>
      </c>
      <c r="E3" s="32" t="s">
        <v>11</v>
      </c>
      <c r="F3" s="32"/>
      <c r="G3" s="32"/>
      <c r="H3" s="33" t="s">
        <v>10</v>
      </c>
      <c r="I3" s="33"/>
      <c r="J3" s="33"/>
      <c r="K3" s="37" t="s">
        <v>6</v>
      </c>
      <c r="L3" s="38"/>
      <c r="M3" s="38"/>
      <c r="N3" s="39"/>
    </row>
    <row r="4" spans="1:29" ht="159" customHeight="1">
      <c r="A4" s="34"/>
      <c r="B4" s="36"/>
      <c r="C4" s="35"/>
      <c r="D4" s="35"/>
      <c r="E4" s="20" t="s">
        <v>13</v>
      </c>
      <c r="F4" s="6" t="s">
        <v>14</v>
      </c>
      <c r="G4" s="6" t="s">
        <v>15</v>
      </c>
      <c r="H4" s="3" t="s">
        <v>5</v>
      </c>
      <c r="I4" s="3" t="s">
        <v>3</v>
      </c>
      <c r="J4" s="4" t="s">
        <v>4</v>
      </c>
      <c r="K4" s="1" t="s">
        <v>12</v>
      </c>
      <c r="L4" s="6" t="s">
        <v>7</v>
      </c>
      <c r="M4" s="6" t="s">
        <v>8</v>
      </c>
      <c r="N4" s="6" t="s">
        <v>9</v>
      </c>
    </row>
    <row r="5" spans="1:29" ht="15.75">
      <c r="A5" s="16">
        <v>1</v>
      </c>
      <c r="B5" s="23" t="s">
        <v>20</v>
      </c>
      <c r="C5" s="26" t="s">
        <v>88</v>
      </c>
      <c r="D5" s="17">
        <v>1</v>
      </c>
      <c r="E5" s="25">
        <v>125.62</v>
      </c>
      <c r="F5" s="21">
        <v>144.46</v>
      </c>
      <c r="G5" s="21">
        <v>151.68</v>
      </c>
      <c r="H5" s="13">
        <f>AVERAGE(E5:G5)</f>
        <v>140.58666666666667</v>
      </c>
      <c r="I5" s="11">
        <f>SQRT(((SUM((POWER(E5-H5,2)),(POWER(F5-H5,2)),(POWER(G5-H5,2)))/(COLUMNS(E5:G5)-1))))</f>
        <v>13.454847949097507</v>
      </c>
      <c r="J5" s="11">
        <f>I5/H5*100</f>
        <v>9.5705007225181422</v>
      </c>
      <c r="K5" s="12">
        <f>((D5/3)*(SUM(E5:G5)))</f>
        <v>140.58666666666667</v>
      </c>
      <c r="L5" s="12">
        <f>K5/D5</f>
        <v>140.58666666666667</v>
      </c>
      <c r="M5" s="15">
        <f>ROUND(L5,2)</f>
        <v>140.59</v>
      </c>
      <c r="N5" s="13">
        <f>M5*D5</f>
        <v>140.59</v>
      </c>
    </row>
    <row r="6" spans="1:29" ht="15.75">
      <c r="A6" s="16">
        <v>2</v>
      </c>
      <c r="B6" s="23" t="s">
        <v>21</v>
      </c>
      <c r="C6" s="26" t="s">
        <v>88</v>
      </c>
      <c r="D6" s="17">
        <v>1</v>
      </c>
      <c r="E6" s="25">
        <v>97.38</v>
      </c>
      <c r="F6" s="21">
        <v>111.99</v>
      </c>
      <c r="G6" s="21">
        <v>117.59</v>
      </c>
      <c r="H6" s="13">
        <f t="shared" ref="H6:H69" si="0">AVERAGE(E6:G6)</f>
        <v>108.98666666666668</v>
      </c>
      <c r="I6" s="11">
        <f t="shared" ref="I6:I69" si="1">SQRT(((SUM((POWER(E6-H6,2)),(POWER(F6-H6,2)),(POWER(G6-H6,2)))/(COLUMNS(E6:G6)-1))))</f>
        <v>10.43436789332892</v>
      </c>
      <c r="J6" s="11">
        <f t="shared" ref="J6:J69" si="2">I6/H6*100</f>
        <v>9.5739857107862605</v>
      </c>
      <c r="K6" s="12">
        <f t="shared" ref="K6:K69" si="3">((D6/3)*(SUM(E6:G6)))</f>
        <v>108.98666666666668</v>
      </c>
      <c r="L6" s="12">
        <f t="shared" ref="L6:L69" si="4">K6/D6</f>
        <v>108.98666666666668</v>
      </c>
      <c r="M6" s="15">
        <f t="shared" ref="M6:M69" si="5">ROUND(L6,2)</f>
        <v>108.99</v>
      </c>
      <c r="N6" s="13">
        <f t="shared" ref="N6:N69" si="6">M6*D6</f>
        <v>108.99</v>
      </c>
    </row>
    <row r="7" spans="1:29" ht="15.75">
      <c r="A7" s="18">
        <v>3</v>
      </c>
      <c r="B7" s="23" t="s">
        <v>22</v>
      </c>
      <c r="C7" s="26" t="s">
        <v>88</v>
      </c>
      <c r="D7" s="19">
        <v>1</v>
      </c>
      <c r="E7" s="25">
        <v>319.76</v>
      </c>
      <c r="F7" s="21">
        <v>365.1</v>
      </c>
      <c r="G7" s="21">
        <v>383.36</v>
      </c>
      <c r="H7" s="13">
        <f t="shared" si="0"/>
        <v>356.07333333333332</v>
      </c>
      <c r="I7" s="11">
        <f t="shared" si="1"/>
        <v>32.746763707782392</v>
      </c>
      <c r="J7" s="11">
        <f t="shared" si="2"/>
        <v>9.196634693541327</v>
      </c>
      <c r="K7" s="12">
        <f t="shared" si="3"/>
        <v>356.07333333333332</v>
      </c>
      <c r="L7" s="12">
        <f t="shared" si="4"/>
        <v>356.07333333333332</v>
      </c>
      <c r="M7" s="15">
        <f t="shared" si="5"/>
        <v>356.07</v>
      </c>
      <c r="N7" s="13">
        <f t="shared" si="6"/>
        <v>356.07</v>
      </c>
    </row>
    <row r="8" spans="1:29" ht="15.75">
      <c r="A8" s="18">
        <v>4</v>
      </c>
      <c r="B8" s="23" t="s">
        <v>23</v>
      </c>
      <c r="C8" s="26" t="s">
        <v>88</v>
      </c>
      <c r="D8" s="19">
        <v>1</v>
      </c>
      <c r="E8" s="25">
        <v>468.7</v>
      </c>
      <c r="F8" s="21">
        <v>521.51</v>
      </c>
      <c r="G8" s="21">
        <v>547.59</v>
      </c>
      <c r="H8" s="13">
        <f t="shared" si="0"/>
        <v>512.6</v>
      </c>
      <c r="I8" s="11">
        <f t="shared" si="1"/>
        <v>40.192649825558924</v>
      </c>
      <c r="J8" s="11">
        <f t="shared" si="2"/>
        <v>7.8409383194613591</v>
      </c>
      <c r="K8" s="12">
        <f t="shared" si="3"/>
        <v>512.6</v>
      </c>
      <c r="L8" s="12">
        <f t="shared" si="4"/>
        <v>512.6</v>
      </c>
      <c r="M8" s="15">
        <f t="shared" si="5"/>
        <v>512.6</v>
      </c>
      <c r="N8" s="13">
        <f t="shared" si="6"/>
        <v>512.6</v>
      </c>
    </row>
    <row r="9" spans="1:29" ht="15.75">
      <c r="A9" s="18">
        <v>5</v>
      </c>
      <c r="B9" s="23" t="s">
        <v>24</v>
      </c>
      <c r="C9" s="26" t="s">
        <v>88</v>
      </c>
      <c r="D9" s="19">
        <v>1</v>
      </c>
      <c r="E9" s="25">
        <v>86.21</v>
      </c>
      <c r="F9" s="21">
        <v>97.51</v>
      </c>
      <c r="G9" s="21">
        <v>102.39</v>
      </c>
      <c r="H9" s="13">
        <f t="shared" si="0"/>
        <v>95.37</v>
      </c>
      <c r="I9" s="11">
        <f t="shared" si="1"/>
        <v>8.2995662537267609</v>
      </c>
      <c r="J9" s="11">
        <f t="shared" si="2"/>
        <v>8.7024916155255951</v>
      </c>
      <c r="K9" s="12">
        <f t="shared" si="3"/>
        <v>95.37</v>
      </c>
      <c r="L9" s="12">
        <f t="shared" si="4"/>
        <v>95.37</v>
      </c>
      <c r="M9" s="15">
        <f t="shared" si="5"/>
        <v>95.37</v>
      </c>
      <c r="N9" s="13">
        <f t="shared" si="6"/>
        <v>95.37</v>
      </c>
    </row>
    <row r="10" spans="1:29" ht="47.25">
      <c r="A10" s="18">
        <v>6</v>
      </c>
      <c r="B10" s="23" t="s">
        <v>25</v>
      </c>
      <c r="C10" s="26" t="s">
        <v>89</v>
      </c>
      <c r="D10" s="19">
        <v>1</v>
      </c>
      <c r="E10" s="25">
        <v>49.68</v>
      </c>
      <c r="F10" s="21">
        <v>57.13</v>
      </c>
      <c r="G10" s="21">
        <v>59.99</v>
      </c>
      <c r="H10" s="13">
        <f t="shared" si="0"/>
        <v>55.6</v>
      </c>
      <c r="I10" s="11">
        <f t="shared" si="1"/>
        <v>5.322565171043002</v>
      </c>
      <c r="J10" s="11">
        <f t="shared" si="2"/>
        <v>9.5729589407248241</v>
      </c>
      <c r="K10" s="12">
        <f t="shared" si="3"/>
        <v>55.6</v>
      </c>
      <c r="L10" s="12">
        <f t="shared" si="4"/>
        <v>55.6</v>
      </c>
      <c r="M10" s="15">
        <f t="shared" si="5"/>
        <v>55.6</v>
      </c>
      <c r="N10" s="13">
        <f t="shared" si="6"/>
        <v>55.6</v>
      </c>
    </row>
    <row r="11" spans="1:29" ht="47.25">
      <c r="A11" s="18">
        <v>7</v>
      </c>
      <c r="B11" s="23" t="s">
        <v>26</v>
      </c>
      <c r="C11" s="26" t="s">
        <v>89</v>
      </c>
      <c r="D11" s="19">
        <v>1</v>
      </c>
      <c r="E11" s="25">
        <v>217.72</v>
      </c>
      <c r="F11" s="21">
        <v>227.64</v>
      </c>
      <c r="G11" s="21">
        <v>239.02</v>
      </c>
      <c r="H11" s="13">
        <f t="shared" si="0"/>
        <v>228.12666666666667</v>
      </c>
      <c r="I11" s="11">
        <f t="shared" si="1"/>
        <v>10.658336330466096</v>
      </c>
      <c r="J11" s="11">
        <f t="shared" si="2"/>
        <v>4.6721132983719995</v>
      </c>
      <c r="K11" s="12">
        <f t="shared" si="3"/>
        <v>228.12666666666667</v>
      </c>
      <c r="L11" s="12">
        <f t="shared" si="4"/>
        <v>228.12666666666667</v>
      </c>
      <c r="M11" s="15">
        <f t="shared" si="5"/>
        <v>228.13</v>
      </c>
      <c r="N11" s="13">
        <f t="shared" si="6"/>
        <v>228.13</v>
      </c>
    </row>
    <row r="12" spans="1:29" ht="47.25">
      <c r="A12" s="18">
        <v>8</v>
      </c>
      <c r="B12" s="23" t="s">
        <v>27</v>
      </c>
      <c r="C12" s="26" t="s">
        <v>89</v>
      </c>
      <c r="D12" s="19">
        <v>1</v>
      </c>
      <c r="E12" s="25">
        <v>51.39</v>
      </c>
      <c r="F12" s="21">
        <v>59</v>
      </c>
      <c r="G12" s="21">
        <v>61.95</v>
      </c>
      <c r="H12" s="13">
        <f t="shared" si="0"/>
        <v>57.446666666666665</v>
      </c>
      <c r="I12" s="11">
        <f t="shared" si="1"/>
        <v>5.4486726212292611</v>
      </c>
      <c r="J12" s="11">
        <f t="shared" si="2"/>
        <v>9.4847498338678093</v>
      </c>
      <c r="K12" s="12">
        <f t="shared" si="3"/>
        <v>57.446666666666665</v>
      </c>
      <c r="L12" s="12">
        <f t="shared" si="4"/>
        <v>57.446666666666665</v>
      </c>
      <c r="M12" s="15">
        <f t="shared" si="5"/>
        <v>57.45</v>
      </c>
      <c r="N12" s="13">
        <f t="shared" si="6"/>
        <v>57.45</v>
      </c>
    </row>
    <row r="13" spans="1:29" ht="47.25">
      <c r="A13" s="18">
        <v>9</v>
      </c>
      <c r="B13" s="23" t="s">
        <v>28</v>
      </c>
      <c r="C13" s="26" t="s">
        <v>89</v>
      </c>
      <c r="D13" s="19">
        <v>1</v>
      </c>
      <c r="E13" s="25">
        <v>51.3</v>
      </c>
      <c r="F13" s="21">
        <v>59</v>
      </c>
      <c r="G13" s="21">
        <v>61.95</v>
      </c>
      <c r="H13" s="13">
        <f t="shared" si="0"/>
        <v>57.416666666666664</v>
      </c>
      <c r="I13" s="11">
        <f t="shared" si="1"/>
        <v>5.4987119703920992</v>
      </c>
      <c r="J13" s="11">
        <f t="shared" si="2"/>
        <v>9.576856842482611</v>
      </c>
      <c r="K13" s="12">
        <f t="shared" si="3"/>
        <v>57.416666666666664</v>
      </c>
      <c r="L13" s="12">
        <f t="shared" si="4"/>
        <v>57.416666666666664</v>
      </c>
      <c r="M13" s="15">
        <f t="shared" si="5"/>
        <v>57.42</v>
      </c>
      <c r="N13" s="13">
        <f t="shared" si="6"/>
        <v>57.42</v>
      </c>
    </row>
    <row r="14" spans="1:29" ht="47.25">
      <c r="A14" s="18">
        <v>10</v>
      </c>
      <c r="B14" s="23" t="s">
        <v>29</v>
      </c>
      <c r="C14" s="26" t="s">
        <v>89</v>
      </c>
      <c r="D14" s="19">
        <v>1</v>
      </c>
      <c r="E14" s="25">
        <v>51.3</v>
      </c>
      <c r="F14" s="21">
        <v>59</v>
      </c>
      <c r="G14" s="21">
        <v>61.95</v>
      </c>
      <c r="H14" s="13">
        <f t="shared" si="0"/>
        <v>57.416666666666664</v>
      </c>
      <c r="I14" s="11">
        <f t="shared" si="1"/>
        <v>5.4987119703920992</v>
      </c>
      <c r="J14" s="11">
        <f t="shared" si="2"/>
        <v>9.576856842482611</v>
      </c>
      <c r="K14" s="12">
        <f t="shared" si="3"/>
        <v>57.416666666666664</v>
      </c>
      <c r="L14" s="12">
        <f t="shared" si="4"/>
        <v>57.416666666666664</v>
      </c>
      <c r="M14" s="15">
        <f t="shared" si="5"/>
        <v>57.42</v>
      </c>
      <c r="N14" s="13">
        <f t="shared" si="6"/>
        <v>57.42</v>
      </c>
    </row>
    <row r="15" spans="1:29" ht="47.25">
      <c r="A15" s="18">
        <v>11</v>
      </c>
      <c r="B15" s="23" t="s">
        <v>30</v>
      </c>
      <c r="C15" s="26" t="s">
        <v>89</v>
      </c>
      <c r="D15" s="19">
        <v>1</v>
      </c>
      <c r="E15" s="25">
        <v>153.88</v>
      </c>
      <c r="F15" s="21">
        <v>176.96</v>
      </c>
      <c r="G15" s="21">
        <v>185.81</v>
      </c>
      <c r="H15" s="13">
        <f t="shared" si="0"/>
        <v>172.2166666666667</v>
      </c>
      <c r="I15" s="11">
        <f t="shared" si="1"/>
        <v>16.485012384991816</v>
      </c>
      <c r="J15" s="11">
        <f t="shared" si="2"/>
        <v>9.5722514574616149</v>
      </c>
      <c r="K15" s="12">
        <f t="shared" si="3"/>
        <v>172.2166666666667</v>
      </c>
      <c r="L15" s="12">
        <f t="shared" si="4"/>
        <v>172.2166666666667</v>
      </c>
      <c r="M15" s="15">
        <f t="shared" si="5"/>
        <v>172.22</v>
      </c>
      <c r="N15" s="13">
        <f t="shared" si="6"/>
        <v>172.22</v>
      </c>
    </row>
    <row r="16" spans="1:29" ht="47.25">
      <c r="A16" s="18">
        <v>12</v>
      </c>
      <c r="B16" s="23" t="s">
        <v>31</v>
      </c>
      <c r="C16" s="26" t="s">
        <v>89</v>
      </c>
      <c r="D16" s="19">
        <v>1</v>
      </c>
      <c r="E16" s="25">
        <v>139.47</v>
      </c>
      <c r="F16" s="21">
        <v>160.38999999999999</v>
      </c>
      <c r="G16" s="21">
        <v>168.41</v>
      </c>
      <c r="H16" s="13">
        <f t="shared" si="0"/>
        <v>156.09</v>
      </c>
      <c r="I16" s="11">
        <f t="shared" si="1"/>
        <v>14.941499255429488</v>
      </c>
      <c r="J16" s="11">
        <f t="shared" si="2"/>
        <v>9.5723616217755705</v>
      </c>
      <c r="K16" s="12">
        <f t="shared" si="3"/>
        <v>156.08999999999997</v>
      </c>
      <c r="L16" s="12">
        <f t="shared" si="4"/>
        <v>156.08999999999997</v>
      </c>
      <c r="M16" s="15">
        <f t="shared" si="5"/>
        <v>156.09</v>
      </c>
      <c r="N16" s="13">
        <f t="shared" si="6"/>
        <v>156.09</v>
      </c>
    </row>
    <row r="17" spans="1:14" ht="47.25">
      <c r="A17" s="18">
        <v>13</v>
      </c>
      <c r="B17" s="23" t="s">
        <v>32</v>
      </c>
      <c r="C17" s="26" t="s">
        <v>89</v>
      </c>
      <c r="D17" s="19">
        <v>1</v>
      </c>
      <c r="E17" s="27">
        <v>219.14</v>
      </c>
      <c r="F17" s="21">
        <v>252.01</v>
      </c>
      <c r="G17" s="21">
        <v>264.61</v>
      </c>
      <c r="H17" s="13">
        <f t="shared" si="0"/>
        <v>245.25333333333333</v>
      </c>
      <c r="I17" s="11">
        <f t="shared" si="1"/>
        <v>23.475937325979849</v>
      </c>
      <c r="J17" s="11">
        <f t="shared" si="2"/>
        <v>9.5721175353293937</v>
      </c>
      <c r="K17" s="12">
        <f t="shared" si="3"/>
        <v>245.25333333333333</v>
      </c>
      <c r="L17" s="12">
        <f t="shared" si="4"/>
        <v>245.25333333333333</v>
      </c>
      <c r="M17" s="15">
        <f t="shared" si="5"/>
        <v>245.25</v>
      </c>
      <c r="N17" s="13">
        <f t="shared" si="6"/>
        <v>245.25</v>
      </c>
    </row>
    <row r="18" spans="1:14" ht="47.25">
      <c r="A18" s="18">
        <v>14</v>
      </c>
      <c r="B18" s="23" t="s">
        <v>33</v>
      </c>
      <c r="C18" s="26" t="s">
        <v>89</v>
      </c>
      <c r="D18" s="19">
        <v>1</v>
      </c>
      <c r="E18" s="25">
        <v>129.15</v>
      </c>
      <c r="F18" s="21">
        <v>148.52000000000001</v>
      </c>
      <c r="G18" s="21">
        <v>155.94999999999999</v>
      </c>
      <c r="H18" s="13">
        <f t="shared" si="0"/>
        <v>144.54</v>
      </c>
      <c r="I18" s="11">
        <f t="shared" si="1"/>
        <v>13.836195286277215</v>
      </c>
      <c r="J18" s="11">
        <f t="shared" si="2"/>
        <v>9.5725718045366097</v>
      </c>
      <c r="K18" s="12">
        <f t="shared" si="3"/>
        <v>144.54</v>
      </c>
      <c r="L18" s="12">
        <f t="shared" si="4"/>
        <v>144.54</v>
      </c>
      <c r="M18" s="15">
        <f t="shared" si="5"/>
        <v>144.54</v>
      </c>
      <c r="N18" s="13">
        <f t="shared" si="6"/>
        <v>144.54</v>
      </c>
    </row>
    <row r="19" spans="1:14" ht="47.25">
      <c r="A19" s="18">
        <v>15</v>
      </c>
      <c r="B19" s="23" t="s">
        <v>34</v>
      </c>
      <c r="C19" s="26" t="s">
        <v>89</v>
      </c>
      <c r="D19" s="19">
        <v>1</v>
      </c>
      <c r="E19" s="27">
        <v>92.01</v>
      </c>
      <c r="F19" s="21">
        <v>96.11</v>
      </c>
      <c r="G19" s="21">
        <v>100.92</v>
      </c>
      <c r="H19" s="13">
        <f t="shared" si="0"/>
        <v>96.346666666666678</v>
      </c>
      <c r="I19" s="11">
        <f t="shared" si="1"/>
        <v>4.4597122478174889</v>
      </c>
      <c r="J19" s="11">
        <f t="shared" si="2"/>
        <v>4.6288184138709054</v>
      </c>
      <c r="K19" s="12">
        <f t="shared" si="3"/>
        <v>96.346666666666664</v>
      </c>
      <c r="L19" s="12">
        <f t="shared" si="4"/>
        <v>96.346666666666664</v>
      </c>
      <c r="M19" s="15">
        <f t="shared" si="5"/>
        <v>96.35</v>
      </c>
      <c r="N19" s="13">
        <f t="shared" si="6"/>
        <v>96.35</v>
      </c>
    </row>
    <row r="20" spans="1:14" ht="47.25">
      <c r="A20" s="18">
        <v>16</v>
      </c>
      <c r="B20" s="23" t="s">
        <v>35</v>
      </c>
      <c r="C20" s="26" t="s">
        <v>89</v>
      </c>
      <c r="D20" s="19">
        <v>1</v>
      </c>
      <c r="E20" s="27">
        <v>114.31</v>
      </c>
      <c r="F20" s="21">
        <v>101.2</v>
      </c>
      <c r="G20" s="21">
        <v>106.26</v>
      </c>
      <c r="H20" s="13">
        <f t="shared" si="0"/>
        <v>107.25666666666666</v>
      </c>
      <c r="I20" s="11">
        <f t="shared" si="1"/>
        <v>6.6115832697874515</v>
      </c>
      <c r="J20" s="11">
        <f t="shared" si="2"/>
        <v>6.1642632344104031</v>
      </c>
      <c r="K20" s="12">
        <f t="shared" si="3"/>
        <v>107.25666666666666</v>
      </c>
      <c r="L20" s="12">
        <f t="shared" si="4"/>
        <v>107.25666666666666</v>
      </c>
      <c r="M20" s="15">
        <f t="shared" si="5"/>
        <v>107.26</v>
      </c>
      <c r="N20" s="13">
        <f t="shared" si="6"/>
        <v>107.26</v>
      </c>
    </row>
    <row r="21" spans="1:14" ht="47.25">
      <c r="A21" s="18">
        <v>17</v>
      </c>
      <c r="B21" s="23" t="s">
        <v>36</v>
      </c>
      <c r="C21" s="26" t="s">
        <v>89</v>
      </c>
      <c r="D21" s="19">
        <v>1</v>
      </c>
      <c r="E21" s="27">
        <v>87</v>
      </c>
      <c r="F21" s="21">
        <v>83.47</v>
      </c>
      <c r="G21" s="21">
        <v>87.64</v>
      </c>
      <c r="H21" s="13">
        <f t="shared" si="0"/>
        <v>86.036666666666676</v>
      </c>
      <c r="I21" s="11">
        <f t="shared" si="1"/>
        <v>2.2457144371743567</v>
      </c>
      <c r="J21" s="11">
        <f t="shared" si="2"/>
        <v>2.6101829884634729</v>
      </c>
      <c r="K21" s="12">
        <f t="shared" si="3"/>
        <v>86.036666666666662</v>
      </c>
      <c r="L21" s="12">
        <f t="shared" si="4"/>
        <v>86.036666666666662</v>
      </c>
      <c r="M21" s="15">
        <f t="shared" si="5"/>
        <v>86.04</v>
      </c>
      <c r="N21" s="13">
        <f t="shared" si="6"/>
        <v>86.04</v>
      </c>
    </row>
    <row r="22" spans="1:14" ht="15.75">
      <c r="A22" s="18">
        <v>18</v>
      </c>
      <c r="B22" s="23" t="s">
        <v>37</v>
      </c>
      <c r="C22" s="26" t="s">
        <v>89</v>
      </c>
      <c r="D22" s="19">
        <v>1</v>
      </c>
      <c r="E22" s="27">
        <v>39.299999999999997</v>
      </c>
      <c r="F22" s="21">
        <v>45.2</v>
      </c>
      <c r="G22" s="21">
        <v>47.46</v>
      </c>
      <c r="H22" s="13">
        <f t="shared" si="0"/>
        <v>43.986666666666672</v>
      </c>
      <c r="I22" s="11">
        <f t="shared" si="1"/>
        <v>4.2131381811345037</v>
      </c>
      <c r="J22" s="11">
        <f t="shared" si="2"/>
        <v>9.5782165378929296</v>
      </c>
      <c r="K22" s="12">
        <f t="shared" si="3"/>
        <v>43.986666666666665</v>
      </c>
      <c r="L22" s="12">
        <f t="shared" si="4"/>
        <v>43.986666666666665</v>
      </c>
      <c r="M22" s="15">
        <f t="shared" si="5"/>
        <v>43.99</v>
      </c>
      <c r="N22" s="13">
        <f t="shared" si="6"/>
        <v>43.99</v>
      </c>
    </row>
    <row r="23" spans="1:14" ht="15.75">
      <c r="A23" s="24">
        <v>19</v>
      </c>
      <c r="B23" s="23" t="s">
        <v>37</v>
      </c>
      <c r="C23" s="26" t="s">
        <v>89</v>
      </c>
      <c r="D23" s="19">
        <v>1</v>
      </c>
      <c r="E23" s="27">
        <v>16</v>
      </c>
      <c r="F23" s="21">
        <v>15.33</v>
      </c>
      <c r="G23" s="21">
        <v>16.100000000000001</v>
      </c>
      <c r="H23" s="13">
        <f t="shared" si="0"/>
        <v>15.81</v>
      </c>
      <c r="I23" s="11">
        <f t="shared" si="1"/>
        <v>0.41868842830916692</v>
      </c>
      <c r="J23" s="11">
        <f t="shared" si="2"/>
        <v>2.6482506534419157</v>
      </c>
      <c r="K23" s="12">
        <f t="shared" si="3"/>
        <v>15.809999999999999</v>
      </c>
      <c r="L23" s="12">
        <f t="shared" si="4"/>
        <v>15.809999999999999</v>
      </c>
      <c r="M23" s="15">
        <f t="shared" si="5"/>
        <v>15.81</v>
      </c>
      <c r="N23" s="13">
        <f t="shared" si="6"/>
        <v>15.81</v>
      </c>
    </row>
    <row r="24" spans="1:14" ht="15.75">
      <c r="A24" s="24">
        <v>20</v>
      </c>
      <c r="B24" s="23" t="s">
        <v>38</v>
      </c>
      <c r="C24" s="26" t="s">
        <v>89</v>
      </c>
      <c r="D24" s="19">
        <v>1</v>
      </c>
      <c r="E24" s="27">
        <v>2456.34</v>
      </c>
      <c r="F24" s="21">
        <v>2824.79</v>
      </c>
      <c r="G24" s="21">
        <v>2966.03</v>
      </c>
      <c r="H24" s="13">
        <f t="shared" si="0"/>
        <v>2749.0533333333333</v>
      </c>
      <c r="I24" s="11">
        <f t="shared" si="1"/>
        <v>263.15015871804701</v>
      </c>
      <c r="J24" s="11">
        <f t="shared" si="2"/>
        <v>9.5723919040511039</v>
      </c>
      <c r="K24" s="12">
        <f t="shared" si="3"/>
        <v>2749.0533333333333</v>
      </c>
      <c r="L24" s="12">
        <f t="shared" si="4"/>
        <v>2749.0533333333333</v>
      </c>
      <c r="M24" s="15">
        <f t="shared" si="5"/>
        <v>2749.05</v>
      </c>
      <c r="N24" s="13">
        <f t="shared" si="6"/>
        <v>2749.05</v>
      </c>
    </row>
    <row r="25" spans="1:14" ht="15.75">
      <c r="A25" s="24">
        <v>21</v>
      </c>
      <c r="B25" s="23" t="s">
        <v>38</v>
      </c>
      <c r="C25" s="26" t="s">
        <v>89</v>
      </c>
      <c r="D25" s="19">
        <v>1</v>
      </c>
      <c r="E25" s="27">
        <v>736.39</v>
      </c>
      <c r="F25" s="21">
        <v>846.85</v>
      </c>
      <c r="G25" s="21">
        <v>889.19</v>
      </c>
      <c r="H25" s="13">
        <f t="shared" si="0"/>
        <v>824.14333333333343</v>
      </c>
      <c r="I25" s="11">
        <f t="shared" si="1"/>
        <v>78.890142180967942</v>
      </c>
      <c r="J25" s="11">
        <f t="shared" si="2"/>
        <v>9.572381282499558</v>
      </c>
      <c r="K25" s="12">
        <f t="shared" si="3"/>
        <v>824.14333333333343</v>
      </c>
      <c r="L25" s="12">
        <f t="shared" si="4"/>
        <v>824.14333333333343</v>
      </c>
      <c r="M25" s="15">
        <f t="shared" si="5"/>
        <v>824.14</v>
      </c>
      <c r="N25" s="13">
        <f t="shared" si="6"/>
        <v>824.14</v>
      </c>
    </row>
    <row r="26" spans="1:14" ht="31.5">
      <c r="A26" s="24">
        <v>22</v>
      </c>
      <c r="B26" s="23" t="s">
        <v>39</v>
      </c>
      <c r="C26" s="26" t="s">
        <v>88</v>
      </c>
      <c r="D26" s="19">
        <v>1</v>
      </c>
      <c r="E26" s="27">
        <v>28.82</v>
      </c>
      <c r="F26" s="21">
        <v>33.14</v>
      </c>
      <c r="G26" s="21">
        <v>34.799999999999997</v>
      </c>
      <c r="H26" s="13">
        <f t="shared" si="0"/>
        <v>32.25333333333333</v>
      </c>
      <c r="I26" s="11">
        <f t="shared" si="1"/>
        <v>3.0870266168812548</v>
      </c>
      <c r="J26" s="11">
        <f t="shared" si="2"/>
        <v>9.5711862863205521</v>
      </c>
      <c r="K26" s="12">
        <f t="shared" si="3"/>
        <v>32.25333333333333</v>
      </c>
      <c r="L26" s="12">
        <f t="shared" si="4"/>
        <v>32.25333333333333</v>
      </c>
      <c r="M26" s="15">
        <f t="shared" si="5"/>
        <v>32.25</v>
      </c>
      <c r="N26" s="13">
        <f t="shared" si="6"/>
        <v>32.25</v>
      </c>
    </row>
    <row r="27" spans="1:14" ht="15.75">
      <c r="A27" s="24">
        <v>23</v>
      </c>
      <c r="B27" s="23" t="s">
        <v>40</v>
      </c>
      <c r="C27" s="26" t="s">
        <v>88</v>
      </c>
      <c r="D27" s="19">
        <v>1</v>
      </c>
      <c r="E27" s="27">
        <v>22.29</v>
      </c>
      <c r="F27" s="21">
        <v>21.83</v>
      </c>
      <c r="G27" s="21">
        <v>22.92</v>
      </c>
      <c r="H27" s="13">
        <f t="shared" si="0"/>
        <v>22.346666666666664</v>
      </c>
      <c r="I27" s="11">
        <f t="shared" si="1"/>
        <v>0.54720501947015732</v>
      </c>
      <c r="J27" s="11">
        <f t="shared" si="2"/>
        <v>2.4487098126647853</v>
      </c>
      <c r="K27" s="12">
        <f t="shared" si="3"/>
        <v>22.346666666666664</v>
      </c>
      <c r="L27" s="12">
        <f t="shared" si="4"/>
        <v>22.346666666666664</v>
      </c>
      <c r="M27" s="15">
        <f t="shared" si="5"/>
        <v>22.35</v>
      </c>
      <c r="N27" s="13">
        <f t="shared" si="6"/>
        <v>22.35</v>
      </c>
    </row>
    <row r="28" spans="1:14" ht="15.75">
      <c r="A28" s="24">
        <v>24</v>
      </c>
      <c r="B28" s="23" t="s">
        <v>41</v>
      </c>
      <c r="C28" s="26" t="s">
        <v>89</v>
      </c>
      <c r="D28" s="19">
        <v>1</v>
      </c>
      <c r="E28" s="27">
        <v>25.8</v>
      </c>
      <c r="F28" s="21">
        <v>29.67</v>
      </c>
      <c r="G28" s="21">
        <v>31.15</v>
      </c>
      <c r="H28" s="13">
        <f t="shared" si="0"/>
        <v>28.873333333333335</v>
      </c>
      <c r="I28" s="11">
        <f t="shared" si="1"/>
        <v>2.7625411007500555</v>
      </c>
      <c r="J28" s="11">
        <f t="shared" si="2"/>
        <v>9.5677941609907258</v>
      </c>
      <c r="K28" s="12">
        <f t="shared" si="3"/>
        <v>28.873333333333335</v>
      </c>
      <c r="L28" s="12">
        <f t="shared" si="4"/>
        <v>28.873333333333335</v>
      </c>
      <c r="M28" s="15">
        <f t="shared" si="5"/>
        <v>28.87</v>
      </c>
      <c r="N28" s="13">
        <f t="shared" si="6"/>
        <v>28.87</v>
      </c>
    </row>
    <row r="29" spans="1:14" ht="31.5">
      <c r="A29" s="24">
        <v>25</v>
      </c>
      <c r="B29" s="23" t="s">
        <v>42</v>
      </c>
      <c r="C29" s="26" t="s">
        <v>89</v>
      </c>
      <c r="D29" s="19">
        <v>1</v>
      </c>
      <c r="E29" s="27">
        <v>5.78</v>
      </c>
      <c r="F29" s="21">
        <v>6.65</v>
      </c>
      <c r="G29" s="21">
        <v>6.98</v>
      </c>
      <c r="H29" s="13">
        <f t="shared" si="0"/>
        <v>6.47</v>
      </c>
      <c r="I29" s="11">
        <f t="shared" si="1"/>
        <v>0.61991934959315476</v>
      </c>
      <c r="J29" s="11">
        <f t="shared" si="2"/>
        <v>9.5814428066948185</v>
      </c>
      <c r="K29" s="12">
        <f t="shared" si="3"/>
        <v>6.47</v>
      </c>
      <c r="L29" s="12">
        <f t="shared" si="4"/>
        <v>6.47</v>
      </c>
      <c r="M29" s="15">
        <f t="shared" si="5"/>
        <v>6.47</v>
      </c>
      <c r="N29" s="13">
        <f t="shared" si="6"/>
        <v>6.47</v>
      </c>
    </row>
    <row r="30" spans="1:14" ht="15.75">
      <c r="A30" s="24">
        <v>26</v>
      </c>
      <c r="B30" s="23" t="s">
        <v>43</v>
      </c>
      <c r="C30" s="26" t="s">
        <v>89</v>
      </c>
      <c r="D30" s="19">
        <v>1</v>
      </c>
      <c r="E30" s="27">
        <v>185.44</v>
      </c>
      <c r="F30" s="21">
        <v>213.26</v>
      </c>
      <c r="G30" s="21">
        <v>223.92</v>
      </c>
      <c r="H30" s="13">
        <f t="shared" si="0"/>
        <v>207.54</v>
      </c>
      <c r="I30" s="11">
        <f t="shared" si="1"/>
        <v>19.867470900947605</v>
      </c>
      <c r="J30" s="11">
        <f t="shared" si="2"/>
        <v>9.5728394049087431</v>
      </c>
      <c r="K30" s="12">
        <f t="shared" si="3"/>
        <v>207.54</v>
      </c>
      <c r="L30" s="12">
        <f t="shared" si="4"/>
        <v>207.54</v>
      </c>
      <c r="M30" s="15">
        <f t="shared" si="5"/>
        <v>207.54</v>
      </c>
      <c r="N30" s="13">
        <f t="shared" si="6"/>
        <v>207.54</v>
      </c>
    </row>
    <row r="31" spans="1:14" ht="15.75">
      <c r="A31" s="24">
        <v>27</v>
      </c>
      <c r="B31" s="23" t="s">
        <v>44</v>
      </c>
      <c r="C31" s="26" t="s">
        <v>89</v>
      </c>
      <c r="D31" s="19">
        <v>1</v>
      </c>
      <c r="E31" s="27">
        <v>224.26</v>
      </c>
      <c r="F31" s="21">
        <v>257.89999999999998</v>
      </c>
      <c r="G31" s="21">
        <v>270.8</v>
      </c>
      <c r="H31" s="13">
        <f t="shared" si="0"/>
        <v>250.98666666666668</v>
      </c>
      <c r="I31" s="11">
        <f t="shared" si="1"/>
        <v>24.027869929174614</v>
      </c>
      <c r="J31" s="11">
        <f t="shared" si="2"/>
        <v>9.5733650907782408</v>
      </c>
      <c r="K31" s="12">
        <f t="shared" si="3"/>
        <v>250.98666666666668</v>
      </c>
      <c r="L31" s="12">
        <f t="shared" si="4"/>
        <v>250.98666666666668</v>
      </c>
      <c r="M31" s="15">
        <f t="shared" si="5"/>
        <v>250.99</v>
      </c>
      <c r="N31" s="13">
        <f t="shared" si="6"/>
        <v>250.99</v>
      </c>
    </row>
    <row r="32" spans="1:14" ht="15.75">
      <c r="A32" s="24">
        <v>28</v>
      </c>
      <c r="B32" s="23" t="s">
        <v>45</v>
      </c>
      <c r="C32" s="26" t="s">
        <v>89</v>
      </c>
      <c r="D32" s="19">
        <v>1</v>
      </c>
      <c r="E32" s="27">
        <v>1755.04</v>
      </c>
      <c r="F32" s="21">
        <v>2018.3</v>
      </c>
      <c r="G32" s="21">
        <v>2119.2199999999998</v>
      </c>
      <c r="H32" s="13">
        <f t="shared" si="0"/>
        <v>1964.1866666666665</v>
      </c>
      <c r="I32" s="11">
        <f t="shared" si="1"/>
        <v>188.02382224955781</v>
      </c>
      <c r="J32" s="11">
        <f t="shared" si="2"/>
        <v>9.5726045513100146</v>
      </c>
      <c r="K32" s="12">
        <f t="shared" si="3"/>
        <v>1964.1866666666665</v>
      </c>
      <c r="L32" s="12">
        <f t="shared" si="4"/>
        <v>1964.1866666666665</v>
      </c>
      <c r="M32" s="15">
        <f t="shared" si="5"/>
        <v>1964.19</v>
      </c>
      <c r="N32" s="13">
        <f t="shared" si="6"/>
        <v>1964.19</v>
      </c>
    </row>
    <row r="33" spans="1:14" ht="31.5">
      <c r="A33" s="24">
        <v>29</v>
      </c>
      <c r="B33" s="23" t="s">
        <v>46</v>
      </c>
      <c r="C33" s="26" t="s">
        <v>89</v>
      </c>
      <c r="D33" s="19">
        <v>1</v>
      </c>
      <c r="E33" s="27">
        <v>2365.2600000000002</v>
      </c>
      <c r="F33" s="21">
        <v>2720.05</v>
      </c>
      <c r="G33" s="21">
        <v>2856.05</v>
      </c>
      <c r="H33" s="13">
        <f t="shared" si="0"/>
        <v>2647.1200000000003</v>
      </c>
      <c r="I33" s="11">
        <f t="shared" si="1"/>
        <v>253.39257033307032</v>
      </c>
      <c r="J33" s="11">
        <f t="shared" si="2"/>
        <v>9.5723869840834688</v>
      </c>
      <c r="K33" s="12">
        <f t="shared" si="3"/>
        <v>2647.12</v>
      </c>
      <c r="L33" s="12">
        <f t="shared" si="4"/>
        <v>2647.12</v>
      </c>
      <c r="M33" s="15">
        <f t="shared" si="5"/>
        <v>2647.12</v>
      </c>
      <c r="N33" s="13">
        <f t="shared" si="6"/>
        <v>2647.12</v>
      </c>
    </row>
    <row r="34" spans="1:14" ht="47.25">
      <c r="A34" s="24">
        <v>30</v>
      </c>
      <c r="B34" s="23" t="s">
        <v>47</v>
      </c>
      <c r="C34" s="26" t="s">
        <v>89</v>
      </c>
      <c r="D34" s="19">
        <v>1</v>
      </c>
      <c r="E34" s="27">
        <v>9266.24</v>
      </c>
      <c r="F34" s="21">
        <v>10656.18</v>
      </c>
      <c r="G34" s="21">
        <v>11188.99</v>
      </c>
      <c r="H34" s="13">
        <f t="shared" si="0"/>
        <v>10370.469999999999</v>
      </c>
      <c r="I34" s="11">
        <f t="shared" si="1"/>
        <v>992.70566821188243</v>
      </c>
      <c r="J34" s="11">
        <f t="shared" si="2"/>
        <v>9.5724269797982391</v>
      </c>
      <c r="K34" s="12">
        <f t="shared" si="3"/>
        <v>10370.469999999998</v>
      </c>
      <c r="L34" s="12">
        <f t="shared" si="4"/>
        <v>10370.469999999998</v>
      </c>
      <c r="M34" s="15">
        <f t="shared" si="5"/>
        <v>10370.469999999999</v>
      </c>
      <c r="N34" s="13">
        <f t="shared" si="6"/>
        <v>10370.469999999999</v>
      </c>
    </row>
    <row r="35" spans="1:14" ht="15.75">
      <c r="A35" s="24">
        <v>31</v>
      </c>
      <c r="B35" s="23" t="s">
        <v>48</v>
      </c>
      <c r="C35" s="26" t="s">
        <v>88</v>
      </c>
      <c r="D35" s="19">
        <v>1</v>
      </c>
      <c r="E35" s="27">
        <v>25.86</v>
      </c>
      <c r="F35" s="21">
        <v>23.85</v>
      </c>
      <c r="G35" s="21">
        <v>25.04</v>
      </c>
      <c r="H35" s="13">
        <f t="shared" si="0"/>
        <v>24.916666666666668</v>
      </c>
      <c r="I35" s="11">
        <f t="shared" si="1"/>
        <v>1.0106598504607429</v>
      </c>
      <c r="J35" s="11">
        <f t="shared" si="2"/>
        <v>4.0561599349595028</v>
      </c>
      <c r="K35" s="12">
        <f t="shared" si="3"/>
        <v>24.916666666666664</v>
      </c>
      <c r="L35" s="12">
        <f t="shared" si="4"/>
        <v>24.916666666666664</v>
      </c>
      <c r="M35" s="15">
        <f t="shared" si="5"/>
        <v>24.92</v>
      </c>
      <c r="N35" s="13">
        <f t="shared" si="6"/>
        <v>24.92</v>
      </c>
    </row>
    <row r="36" spans="1:14" ht="15.75">
      <c r="A36" s="24">
        <v>32</v>
      </c>
      <c r="B36" s="23" t="s">
        <v>49</v>
      </c>
      <c r="C36" s="26" t="s">
        <v>88</v>
      </c>
      <c r="D36" s="19">
        <v>1</v>
      </c>
      <c r="E36" s="27">
        <v>34.229999999999997</v>
      </c>
      <c r="F36" s="21">
        <v>39.36</v>
      </c>
      <c r="G36" s="21">
        <v>41.33</v>
      </c>
      <c r="H36" s="13">
        <f t="shared" si="0"/>
        <v>38.306666666666665</v>
      </c>
      <c r="I36" s="11">
        <f t="shared" si="1"/>
        <v>3.6653285437097369</v>
      </c>
      <c r="J36" s="11">
        <f t="shared" si="2"/>
        <v>9.5683829021312317</v>
      </c>
      <c r="K36" s="12">
        <f t="shared" si="3"/>
        <v>38.306666666666665</v>
      </c>
      <c r="L36" s="12">
        <f t="shared" si="4"/>
        <v>38.306666666666665</v>
      </c>
      <c r="M36" s="15">
        <f t="shared" si="5"/>
        <v>38.31</v>
      </c>
      <c r="N36" s="13">
        <f t="shared" si="6"/>
        <v>38.31</v>
      </c>
    </row>
    <row r="37" spans="1:14" ht="31.5">
      <c r="A37" s="24">
        <v>33</v>
      </c>
      <c r="B37" s="23" t="s">
        <v>50</v>
      </c>
      <c r="C37" s="26" t="s">
        <v>89</v>
      </c>
      <c r="D37" s="19">
        <v>1</v>
      </c>
      <c r="E37" s="27">
        <v>5.78</v>
      </c>
      <c r="F37" s="21">
        <v>6.65</v>
      </c>
      <c r="G37" s="21">
        <v>6.98</v>
      </c>
      <c r="H37" s="13">
        <f t="shared" si="0"/>
        <v>6.47</v>
      </c>
      <c r="I37" s="11">
        <f t="shared" si="1"/>
        <v>0.61991934959315476</v>
      </c>
      <c r="J37" s="11">
        <f t="shared" si="2"/>
        <v>9.5814428066948185</v>
      </c>
      <c r="K37" s="12">
        <f t="shared" si="3"/>
        <v>6.47</v>
      </c>
      <c r="L37" s="12">
        <f t="shared" si="4"/>
        <v>6.47</v>
      </c>
      <c r="M37" s="15">
        <f t="shared" si="5"/>
        <v>6.47</v>
      </c>
      <c r="N37" s="13">
        <f t="shared" si="6"/>
        <v>6.47</v>
      </c>
    </row>
    <row r="38" spans="1:14" ht="15.75">
      <c r="A38" s="24">
        <v>34</v>
      </c>
      <c r="B38" s="23" t="s">
        <v>51</v>
      </c>
      <c r="C38" s="26" t="s">
        <v>89</v>
      </c>
      <c r="D38" s="19">
        <v>1</v>
      </c>
      <c r="E38" s="27">
        <v>59.62</v>
      </c>
      <c r="F38" s="21">
        <v>68.56</v>
      </c>
      <c r="G38" s="21">
        <v>71.989999999999995</v>
      </c>
      <c r="H38" s="13">
        <f t="shared" si="0"/>
        <v>66.723333333333343</v>
      </c>
      <c r="I38" s="11">
        <f t="shared" si="1"/>
        <v>6.3862534661046242</v>
      </c>
      <c r="J38" s="11">
        <f t="shared" si="2"/>
        <v>9.571244641211905</v>
      </c>
      <c r="K38" s="12">
        <f t="shared" si="3"/>
        <v>66.723333333333329</v>
      </c>
      <c r="L38" s="12">
        <f t="shared" si="4"/>
        <v>66.723333333333329</v>
      </c>
      <c r="M38" s="15">
        <f t="shared" si="5"/>
        <v>66.72</v>
      </c>
      <c r="N38" s="13">
        <f t="shared" si="6"/>
        <v>66.72</v>
      </c>
    </row>
    <row r="39" spans="1:14" ht="15.75">
      <c r="A39" s="24">
        <v>35</v>
      </c>
      <c r="B39" s="23" t="s">
        <v>52</v>
      </c>
      <c r="C39" s="26" t="s">
        <v>89</v>
      </c>
      <c r="D39" s="19">
        <v>1</v>
      </c>
      <c r="E39" s="27">
        <v>90.4</v>
      </c>
      <c r="F39" s="21">
        <v>103.69</v>
      </c>
      <c r="G39" s="21">
        <v>109.16</v>
      </c>
      <c r="H39" s="13">
        <f t="shared" si="0"/>
        <v>101.08333333333333</v>
      </c>
      <c r="I39" s="11">
        <f t="shared" si="1"/>
        <v>9.6478201337573264</v>
      </c>
      <c r="J39" s="11">
        <f t="shared" si="2"/>
        <v>9.5444222263056826</v>
      </c>
      <c r="K39" s="12">
        <f t="shared" si="3"/>
        <v>101.08333333333333</v>
      </c>
      <c r="L39" s="12">
        <f t="shared" si="4"/>
        <v>101.08333333333333</v>
      </c>
      <c r="M39" s="15">
        <f t="shared" si="5"/>
        <v>101.08</v>
      </c>
      <c r="N39" s="13">
        <f t="shared" si="6"/>
        <v>101.08</v>
      </c>
    </row>
    <row r="40" spans="1:14" ht="15.75">
      <c r="A40" s="24">
        <v>36</v>
      </c>
      <c r="B40" s="23" t="s">
        <v>53</v>
      </c>
      <c r="C40" s="26" t="s">
        <v>89</v>
      </c>
      <c r="D40" s="19">
        <v>1</v>
      </c>
      <c r="E40" s="27">
        <v>59.41</v>
      </c>
      <c r="F40" s="21">
        <v>68.319999999999993</v>
      </c>
      <c r="G40" s="21">
        <v>71.739999999999995</v>
      </c>
      <c r="H40" s="13">
        <f t="shared" si="0"/>
        <v>66.489999999999995</v>
      </c>
      <c r="I40" s="11">
        <f t="shared" si="1"/>
        <v>6.3654457817186687</v>
      </c>
      <c r="J40" s="11">
        <f t="shared" si="2"/>
        <v>9.5735385497348009</v>
      </c>
      <c r="K40" s="12">
        <f t="shared" si="3"/>
        <v>66.489999999999981</v>
      </c>
      <c r="L40" s="12">
        <f t="shared" si="4"/>
        <v>66.489999999999981</v>
      </c>
      <c r="M40" s="15">
        <f t="shared" si="5"/>
        <v>66.489999999999995</v>
      </c>
      <c r="N40" s="13">
        <f t="shared" si="6"/>
        <v>66.489999999999995</v>
      </c>
    </row>
    <row r="41" spans="1:14" ht="15.75">
      <c r="A41" s="24">
        <v>37</v>
      </c>
      <c r="B41" s="23" t="s">
        <v>54</v>
      </c>
      <c r="C41" s="26" t="s">
        <v>89</v>
      </c>
      <c r="D41" s="19">
        <v>1</v>
      </c>
      <c r="E41" s="27">
        <v>627.87</v>
      </c>
      <c r="F41" s="21">
        <v>722.05</v>
      </c>
      <c r="G41" s="21">
        <v>758.15</v>
      </c>
      <c r="H41" s="13">
        <f t="shared" si="0"/>
        <v>702.69</v>
      </c>
      <c r="I41" s="11">
        <f t="shared" si="1"/>
        <v>67.263116193051872</v>
      </c>
      <c r="J41" s="11">
        <f t="shared" si="2"/>
        <v>9.5722318793567371</v>
      </c>
      <c r="K41" s="12">
        <f t="shared" si="3"/>
        <v>702.69</v>
      </c>
      <c r="L41" s="12">
        <f t="shared" si="4"/>
        <v>702.69</v>
      </c>
      <c r="M41" s="15">
        <f t="shared" si="5"/>
        <v>702.69</v>
      </c>
      <c r="N41" s="13">
        <f t="shared" si="6"/>
        <v>702.69</v>
      </c>
    </row>
    <row r="42" spans="1:14" ht="15.75">
      <c r="A42" s="24">
        <v>38</v>
      </c>
      <c r="B42" s="23" t="s">
        <v>55</v>
      </c>
      <c r="C42" s="26" t="s">
        <v>89</v>
      </c>
      <c r="D42" s="19">
        <v>1</v>
      </c>
      <c r="E42" s="27">
        <v>213.49</v>
      </c>
      <c r="F42" s="21">
        <v>245.51</v>
      </c>
      <c r="G42" s="21">
        <v>257.79000000000002</v>
      </c>
      <c r="H42" s="13">
        <f t="shared" si="0"/>
        <v>238.92999999999998</v>
      </c>
      <c r="I42" s="11">
        <f t="shared" si="1"/>
        <v>22.871265815428757</v>
      </c>
      <c r="J42" s="11">
        <f t="shared" si="2"/>
        <v>9.5723709100693757</v>
      </c>
      <c r="K42" s="12">
        <f t="shared" si="3"/>
        <v>238.92999999999998</v>
      </c>
      <c r="L42" s="12">
        <f t="shared" si="4"/>
        <v>238.92999999999998</v>
      </c>
      <c r="M42" s="15">
        <f t="shared" si="5"/>
        <v>238.93</v>
      </c>
      <c r="N42" s="13">
        <f t="shared" si="6"/>
        <v>238.93</v>
      </c>
    </row>
    <row r="43" spans="1:14" ht="15.75">
      <c r="A43" s="24">
        <v>39</v>
      </c>
      <c r="B43" s="23" t="s">
        <v>56</v>
      </c>
      <c r="C43" s="26" t="s">
        <v>89</v>
      </c>
      <c r="D43" s="19">
        <v>1</v>
      </c>
      <c r="E43" s="27">
        <v>194.22</v>
      </c>
      <c r="F43" s="21">
        <v>223.35</v>
      </c>
      <c r="G43" s="21">
        <v>234.52</v>
      </c>
      <c r="H43" s="13">
        <f t="shared" si="0"/>
        <v>217.36333333333334</v>
      </c>
      <c r="I43" s="11">
        <f t="shared" si="1"/>
        <v>20.806312343453211</v>
      </c>
      <c r="J43" s="11">
        <f t="shared" si="2"/>
        <v>9.5721352927294756</v>
      </c>
      <c r="K43" s="12">
        <f t="shared" si="3"/>
        <v>217.36333333333334</v>
      </c>
      <c r="L43" s="12">
        <f t="shared" si="4"/>
        <v>217.36333333333334</v>
      </c>
      <c r="M43" s="15">
        <f t="shared" si="5"/>
        <v>217.36</v>
      </c>
      <c r="N43" s="13">
        <f t="shared" si="6"/>
        <v>217.36</v>
      </c>
    </row>
    <row r="44" spans="1:14" ht="15.75">
      <c r="A44" s="24">
        <v>40</v>
      </c>
      <c r="B44" s="23" t="s">
        <v>57</v>
      </c>
      <c r="C44" s="26" t="s">
        <v>89</v>
      </c>
      <c r="D44" s="19">
        <v>1</v>
      </c>
      <c r="E44" s="27">
        <v>206.34</v>
      </c>
      <c r="F44" s="21">
        <v>237.29</v>
      </c>
      <c r="G44" s="21">
        <v>249.15</v>
      </c>
      <c r="H44" s="13">
        <f t="shared" si="0"/>
        <v>230.92666666666665</v>
      </c>
      <c r="I44" s="11">
        <f t="shared" si="1"/>
        <v>22.103009598996543</v>
      </c>
      <c r="J44" s="11">
        <f t="shared" si="2"/>
        <v>9.5714409764989803</v>
      </c>
      <c r="K44" s="12">
        <f t="shared" si="3"/>
        <v>230.92666666666665</v>
      </c>
      <c r="L44" s="12">
        <f t="shared" si="4"/>
        <v>230.92666666666665</v>
      </c>
      <c r="M44" s="15">
        <f t="shared" si="5"/>
        <v>230.93</v>
      </c>
      <c r="N44" s="13">
        <f t="shared" si="6"/>
        <v>230.93</v>
      </c>
    </row>
    <row r="45" spans="1:14" ht="47.25">
      <c r="A45" s="24">
        <v>41</v>
      </c>
      <c r="B45" s="23" t="s">
        <v>58</v>
      </c>
      <c r="C45" s="26" t="s">
        <v>89</v>
      </c>
      <c r="D45" s="19">
        <v>1</v>
      </c>
      <c r="E45" s="27">
        <v>297.63</v>
      </c>
      <c r="F45" s="21">
        <v>342.27</v>
      </c>
      <c r="G45" s="21">
        <v>359.38</v>
      </c>
      <c r="H45" s="13">
        <f t="shared" si="0"/>
        <v>333.09333333333331</v>
      </c>
      <c r="I45" s="11">
        <f t="shared" si="1"/>
        <v>31.881405761561602</v>
      </c>
      <c r="J45" s="11">
        <f t="shared" si="2"/>
        <v>9.5713130738816758</v>
      </c>
      <c r="K45" s="12">
        <f t="shared" si="3"/>
        <v>333.09333333333331</v>
      </c>
      <c r="L45" s="12">
        <f t="shared" si="4"/>
        <v>333.09333333333331</v>
      </c>
      <c r="M45" s="15">
        <f t="shared" si="5"/>
        <v>333.09</v>
      </c>
      <c r="N45" s="13">
        <f t="shared" si="6"/>
        <v>333.09</v>
      </c>
    </row>
    <row r="46" spans="1:14" ht="31.5">
      <c r="A46" s="24">
        <v>42</v>
      </c>
      <c r="B46" s="23" t="s">
        <v>59</v>
      </c>
      <c r="C46" s="26" t="s">
        <v>89</v>
      </c>
      <c r="D46" s="19">
        <v>1</v>
      </c>
      <c r="E46" s="27">
        <v>590.41</v>
      </c>
      <c r="F46" s="21">
        <v>678.97</v>
      </c>
      <c r="G46" s="21">
        <v>712.92</v>
      </c>
      <c r="H46" s="13">
        <f t="shared" si="0"/>
        <v>660.76666666666677</v>
      </c>
      <c r="I46" s="11">
        <f t="shared" si="1"/>
        <v>63.251055590664521</v>
      </c>
      <c r="J46" s="11">
        <f t="shared" si="2"/>
        <v>9.5723738471469275</v>
      </c>
      <c r="K46" s="12">
        <f t="shared" si="3"/>
        <v>660.76666666666665</v>
      </c>
      <c r="L46" s="12">
        <f t="shared" si="4"/>
        <v>660.76666666666665</v>
      </c>
      <c r="M46" s="15">
        <f t="shared" si="5"/>
        <v>660.77</v>
      </c>
      <c r="N46" s="13">
        <f t="shared" si="6"/>
        <v>660.77</v>
      </c>
    </row>
    <row r="47" spans="1:14" ht="31.5">
      <c r="A47" s="24">
        <v>43</v>
      </c>
      <c r="B47" s="23" t="s">
        <v>60</v>
      </c>
      <c r="C47" s="26" t="s">
        <v>89</v>
      </c>
      <c r="D47" s="19">
        <v>1</v>
      </c>
      <c r="E47" s="27">
        <v>271.60000000000002</v>
      </c>
      <c r="F47" s="21">
        <v>260.57</v>
      </c>
      <c r="G47" s="21">
        <v>273.60000000000002</v>
      </c>
      <c r="H47" s="13">
        <f t="shared" si="0"/>
        <v>268.59000000000003</v>
      </c>
      <c r="I47" s="11">
        <f t="shared" si="1"/>
        <v>7.0171432933922793</v>
      </c>
      <c r="J47" s="11">
        <f t="shared" si="2"/>
        <v>2.6125854623747267</v>
      </c>
      <c r="K47" s="12">
        <f t="shared" si="3"/>
        <v>268.59000000000003</v>
      </c>
      <c r="L47" s="12">
        <f t="shared" si="4"/>
        <v>268.59000000000003</v>
      </c>
      <c r="M47" s="15">
        <f t="shared" si="5"/>
        <v>268.58999999999997</v>
      </c>
      <c r="N47" s="13">
        <f t="shared" si="6"/>
        <v>268.58999999999997</v>
      </c>
    </row>
    <row r="48" spans="1:14" ht="78.75">
      <c r="A48" s="24">
        <v>44</v>
      </c>
      <c r="B48" s="23" t="s">
        <v>61</v>
      </c>
      <c r="C48" s="26" t="s">
        <v>89</v>
      </c>
      <c r="D48" s="19">
        <v>1</v>
      </c>
      <c r="E48" s="27">
        <v>179.57</v>
      </c>
      <c r="F48" s="21">
        <v>206.51</v>
      </c>
      <c r="G48" s="21">
        <v>216.84</v>
      </c>
      <c r="H48" s="13">
        <f t="shared" si="0"/>
        <v>200.97333333333333</v>
      </c>
      <c r="I48" s="11">
        <f t="shared" si="1"/>
        <v>19.241991407682665</v>
      </c>
      <c r="J48" s="11">
        <f t="shared" si="2"/>
        <v>9.5744002891010407</v>
      </c>
      <c r="K48" s="12">
        <f t="shared" si="3"/>
        <v>200.9733333333333</v>
      </c>
      <c r="L48" s="12">
        <f t="shared" si="4"/>
        <v>200.9733333333333</v>
      </c>
      <c r="M48" s="15">
        <f t="shared" si="5"/>
        <v>200.97</v>
      </c>
      <c r="N48" s="13">
        <f t="shared" si="6"/>
        <v>200.97</v>
      </c>
    </row>
    <row r="49" spans="1:14" ht="63">
      <c r="A49" s="24">
        <v>45</v>
      </c>
      <c r="B49" s="23" t="s">
        <v>62</v>
      </c>
      <c r="C49" s="26" t="s">
        <v>89</v>
      </c>
      <c r="D49" s="19">
        <v>1</v>
      </c>
      <c r="E49" s="27">
        <v>198</v>
      </c>
      <c r="F49" s="21">
        <v>190.19</v>
      </c>
      <c r="G49" s="21">
        <v>199.7</v>
      </c>
      <c r="H49" s="13">
        <f t="shared" si="0"/>
        <v>195.96333333333334</v>
      </c>
      <c r="I49" s="11">
        <f t="shared" si="1"/>
        <v>5.0715908089408499</v>
      </c>
      <c r="J49" s="11">
        <f t="shared" si="2"/>
        <v>2.5880304864553829</v>
      </c>
      <c r="K49" s="12">
        <f t="shared" si="3"/>
        <v>195.96333333333331</v>
      </c>
      <c r="L49" s="12">
        <f t="shared" si="4"/>
        <v>195.96333333333331</v>
      </c>
      <c r="M49" s="15">
        <f t="shared" si="5"/>
        <v>195.96</v>
      </c>
      <c r="N49" s="13">
        <f t="shared" si="6"/>
        <v>195.96</v>
      </c>
    </row>
    <row r="50" spans="1:14" ht="47.25">
      <c r="A50" s="24">
        <v>46</v>
      </c>
      <c r="B50" s="23" t="s">
        <v>63</v>
      </c>
      <c r="C50" s="26" t="s">
        <v>89</v>
      </c>
      <c r="D50" s="19">
        <v>1</v>
      </c>
      <c r="E50" s="27">
        <v>1072.28</v>
      </c>
      <c r="F50" s="21">
        <v>972.29</v>
      </c>
      <c r="G50" s="21">
        <v>1020.9</v>
      </c>
      <c r="H50" s="13">
        <f t="shared" si="0"/>
        <v>1021.8233333333333</v>
      </c>
      <c r="I50" s="11">
        <f t="shared" si="1"/>
        <v>50.001394313892227</v>
      </c>
      <c r="J50" s="11">
        <f t="shared" si="2"/>
        <v>4.8933502184551374</v>
      </c>
      <c r="K50" s="12">
        <f t="shared" si="3"/>
        <v>1021.8233333333333</v>
      </c>
      <c r="L50" s="12">
        <f t="shared" si="4"/>
        <v>1021.8233333333333</v>
      </c>
      <c r="M50" s="15">
        <f t="shared" si="5"/>
        <v>1021.82</v>
      </c>
      <c r="N50" s="13">
        <f t="shared" si="6"/>
        <v>1021.82</v>
      </c>
    </row>
    <row r="51" spans="1:14" ht="47.25">
      <c r="A51" s="24">
        <v>47</v>
      </c>
      <c r="B51" s="23" t="s">
        <v>64</v>
      </c>
      <c r="C51" s="26" t="s">
        <v>89</v>
      </c>
      <c r="D51" s="19">
        <v>1</v>
      </c>
      <c r="E51" s="27">
        <v>3757.76</v>
      </c>
      <c r="F51" s="21">
        <v>4321.42</v>
      </c>
      <c r="G51" s="21">
        <v>4537.49</v>
      </c>
      <c r="H51" s="13">
        <f t="shared" si="0"/>
        <v>4205.5566666666664</v>
      </c>
      <c r="I51" s="11">
        <f t="shared" si="1"/>
        <v>402.57043139472273</v>
      </c>
      <c r="J51" s="11">
        <f t="shared" si="2"/>
        <v>9.5723459057276479</v>
      </c>
      <c r="K51" s="12">
        <f t="shared" si="3"/>
        <v>4205.5566666666664</v>
      </c>
      <c r="L51" s="12">
        <f t="shared" si="4"/>
        <v>4205.5566666666664</v>
      </c>
      <c r="M51" s="15">
        <f t="shared" si="5"/>
        <v>4205.5600000000004</v>
      </c>
      <c r="N51" s="13">
        <f t="shared" si="6"/>
        <v>4205.5600000000004</v>
      </c>
    </row>
    <row r="52" spans="1:14" ht="63">
      <c r="A52" s="24">
        <v>48</v>
      </c>
      <c r="B52" s="23" t="s">
        <v>65</v>
      </c>
      <c r="C52" s="26" t="s">
        <v>89</v>
      </c>
      <c r="D52" s="19">
        <v>1</v>
      </c>
      <c r="E52" s="27">
        <v>4348.57</v>
      </c>
      <c r="F52" s="21">
        <v>3079.06</v>
      </c>
      <c r="G52" s="21">
        <v>3233.01</v>
      </c>
      <c r="H52" s="13">
        <f t="shared" si="0"/>
        <v>3553.5466666666666</v>
      </c>
      <c r="I52" s="11">
        <f t="shared" si="1"/>
        <v>692.79991774922519</v>
      </c>
      <c r="J52" s="11">
        <f t="shared" si="2"/>
        <v>19.496012934004671</v>
      </c>
      <c r="K52" s="12">
        <f t="shared" si="3"/>
        <v>3553.5466666666662</v>
      </c>
      <c r="L52" s="12">
        <f t="shared" si="4"/>
        <v>3553.5466666666662</v>
      </c>
      <c r="M52" s="15">
        <f t="shared" si="5"/>
        <v>3553.55</v>
      </c>
      <c r="N52" s="13">
        <f t="shared" si="6"/>
        <v>3553.55</v>
      </c>
    </row>
    <row r="53" spans="1:14" ht="15.75">
      <c r="A53" s="24">
        <v>49</v>
      </c>
      <c r="B53" s="23" t="s">
        <v>66</v>
      </c>
      <c r="C53" s="26" t="s">
        <v>89</v>
      </c>
      <c r="D53" s="19">
        <v>1</v>
      </c>
      <c r="E53" s="27">
        <v>91.3</v>
      </c>
      <c r="F53" s="21">
        <v>101.2</v>
      </c>
      <c r="G53" s="21">
        <v>106.26</v>
      </c>
      <c r="H53" s="13">
        <f t="shared" si="0"/>
        <v>99.586666666666659</v>
      </c>
      <c r="I53" s="11">
        <f t="shared" si="1"/>
        <v>7.6093714151257856</v>
      </c>
      <c r="J53" s="11">
        <f t="shared" si="2"/>
        <v>7.6409540250961836</v>
      </c>
      <c r="K53" s="12">
        <f t="shared" si="3"/>
        <v>99.586666666666659</v>
      </c>
      <c r="L53" s="12">
        <f t="shared" si="4"/>
        <v>99.586666666666659</v>
      </c>
      <c r="M53" s="15">
        <f t="shared" si="5"/>
        <v>99.59</v>
      </c>
      <c r="N53" s="13">
        <f t="shared" si="6"/>
        <v>99.59</v>
      </c>
    </row>
    <row r="54" spans="1:14" ht="15.75">
      <c r="A54" s="24">
        <v>50</v>
      </c>
      <c r="B54" s="23" t="s">
        <v>67</v>
      </c>
      <c r="C54" s="26" t="s">
        <v>89</v>
      </c>
      <c r="D54" s="19">
        <v>1</v>
      </c>
      <c r="E54" s="27">
        <v>91.3</v>
      </c>
      <c r="F54" s="21">
        <v>78.2</v>
      </c>
      <c r="G54" s="21">
        <v>82.11</v>
      </c>
      <c r="H54" s="13">
        <f t="shared" si="0"/>
        <v>83.87</v>
      </c>
      <c r="I54" s="11">
        <f t="shared" si="1"/>
        <v>6.7250055762058638</v>
      </c>
      <c r="J54" s="11">
        <f t="shared" si="2"/>
        <v>8.0183683989577474</v>
      </c>
      <c r="K54" s="12">
        <f t="shared" si="3"/>
        <v>83.87</v>
      </c>
      <c r="L54" s="12">
        <f t="shared" si="4"/>
        <v>83.87</v>
      </c>
      <c r="M54" s="15">
        <f t="shared" si="5"/>
        <v>83.87</v>
      </c>
      <c r="N54" s="13">
        <f t="shared" si="6"/>
        <v>83.87</v>
      </c>
    </row>
    <row r="55" spans="1:14" ht="15.75">
      <c r="A55" s="24">
        <v>51</v>
      </c>
      <c r="B55" s="23" t="s">
        <v>68</v>
      </c>
      <c r="C55" s="26" t="s">
        <v>89</v>
      </c>
      <c r="D55" s="19">
        <v>1</v>
      </c>
      <c r="E55" s="27">
        <v>93.03</v>
      </c>
      <c r="F55" s="21">
        <v>78.2</v>
      </c>
      <c r="G55" s="21">
        <v>82.11</v>
      </c>
      <c r="H55" s="13">
        <f t="shared" si="0"/>
        <v>84.446666666666673</v>
      </c>
      <c r="I55" s="11">
        <f t="shared" si="1"/>
        <v>7.6861715654370695</v>
      </c>
      <c r="J55" s="11">
        <f t="shared" si="2"/>
        <v>9.1018057536556434</v>
      </c>
      <c r="K55" s="12">
        <f t="shared" si="3"/>
        <v>84.446666666666673</v>
      </c>
      <c r="L55" s="12">
        <f t="shared" si="4"/>
        <v>84.446666666666673</v>
      </c>
      <c r="M55" s="15">
        <f t="shared" si="5"/>
        <v>84.45</v>
      </c>
      <c r="N55" s="13">
        <f t="shared" si="6"/>
        <v>84.45</v>
      </c>
    </row>
    <row r="56" spans="1:14" ht="15.75">
      <c r="A56" s="24">
        <v>52</v>
      </c>
      <c r="B56" s="23" t="s">
        <v>69</v>
      </c>
      <c r="C56" s="26" t="s">
        <v>89</v>
      </c>
      <c r="D56" s="19">
        <v>1</v>
      </c>
      <c r="E56" s="27">
        <v>96.54</v>
      </c>
      <c r="F56" s="21">
        <v>111.02</v>
      </c>
      <c r="G56" s="21">
        <v>116.57</v>
      </c>
      <c r="H56" s="13">
        <f t="shared" si="0"/>
        <v>108.04333333333334</v>
      </c>
      <c r="I56" s="11">
        <f t="shared" si="1"/>
        <v>10.34145218687072</v>
      </c>
      <c r="J56" s="11">
        <f t="shared" si="2"/>
        <v>9.5715782434863055</v>
      </c>
      <c r="K56" s="12">
        <f t="shared" si="3"/>
        <v>108.04333333333332</v>
      </c>
      <c r="L56" s="12">
        <f t="shared" si="4"/>
        <v>108.04333333333332</v>
      </c>
      <c r="M56" s="15">
        <f t="shared" si="5"/>
        <v>108.04</v>
      </c>
      <c r="N56" s="13">
        <f t="shared" si="6"/>
        <v>108.04</v>
      </c>
    </row>
    <row r="57" spans="1:14" ht="15.75">
      <c r="A57" s="24">
        <v>53</v>
      </c>
      <c r="B57" s="23" t="s">
        <v>70</v>
      </c>
      <c r="C57" s="26" t="s">
        <v>89</v>
      </c>
      <c r="D57" s="19">
        <v>1</v>
      </c>
      <c r="E57" s="27">
        <v>96.54</v>
      </c>
      <c r="F57" s="21">
        <v>111.02</v>
      </c>
      <c r="G57" s="21">
        <v>116.57</v>
      </c>
      <c r="H57" s="13">
        <f t="shared" si="0"/>
        <v>108.04333333333334</v>
      </c>
      <c r="I57" s="11">
        <f t="shared" si="1"/>
        <v>10.34145218687072</v>
      </c>
      <c r="J57" s="11">
        <f t="shared" si="2"/>
        <v>9.5715782434863055</v>
      </c>
      <c r="K57" s="12">
        <f t="shared" si="3"/>
        <v>108.04333333333332</v>
      </c>
      <c r="L57" s="12">
        <f t="shared" si="4"/>
        <v>108.04333333333332</v>
      </c>
      <c r="M57" s="15">
        <f t="shared" si="5"/>
        <v>108.04</v>
      </c>
      <c r="N57" s="13">
        <f t="shared" si="6"/>
        <v>108.04</v>
      </c>
    </row>
    <row r="58" spans="1:14" ht="15.75">
      <c r="A58" s="24">
        <v>54</v>
      </c>
      <c r="B58" s="23" t="s">
        <v>71</v>
      </c>
      <c r="C58" s="26" t="s">
        <v>89</v>
      </c>
      <c r="D58" s="19">
        <v>1</v>
      </c>
      <c r="E58" s="27">
        <v>111.5</v>
      </c>
      <c r="F58" s="21">
        <v>128.22999999999999</v>
      </c>
      <c r="G58" s="21">
        <v>134.63999999999999</v>
      </c>
      <c r="H58" s="13">
        <f t="shared" si="0"/>
        <v>124.79</v>
      </c>
      <c r="I58" s="11">
        <f t="shared" si="1"/>
        <v>11.947388836059528</v>
      </c>
      <c r="J58" s="11">
        <f t="shared" si="2"/>
        <v>9.5739953810878493</v>
      </c>
      <c r="K58" s="12">
        <f t="shared" si="3"/>
        <v>124.78999999999999</v>
      </c>
      <c r="L58" s="12">
        <f t="shared" si="4"/>
        <v>124.78999999999999</v>
      </c>
      <c r="M58" s="15">
        <f t="shared" si="5"/>
        <v>124.79</v>
      </c>
      <c r="N58" s="13">
        <f t="shared" si="6"/>
        <v>124.79</v>
      </c>
    </row>
    <row r="59" spans="1:14" ht="47.25">
      <c r="A59" s="24">
        <v>55</v>
      </c>
      <c r="B59" s="23" t="s">
        <v>72</v>
      </c>
      <c r="C59" s="26" t="s">
        <v>89</v>
      </c>
      <c r="D59" s="19">
        <v>1</v>
      </c>
      <c r="E59" s="27">
        <v>64.37</v>
      </c>
      <c r="F59" s="21">
        <v>74.03</v>
      </c>
      <c r="G59" s="21">
        <v>77.73</v>
      </c>
      <c r="H59" s="13">
        <f t="shared" si="0"/>
        <v>72.043333333333337</v>
      </c>
      <c r="I59" s="11">
        <f t="shared" si="1"/>
        <v>6.8980093746916094</v>
      </c>
      <c r="J59" s="11">
        <f t="shared" si="2"/>
        <v>9.5748059612616601</v>
      </c>
      <c r="K59" s="12">
        <f t="shared" si="3"/>
        <v>72.043333333333322</v>
      </c>
      <c r="L59" s="12">
        <f t="shared" si="4"/>
        <v>72.043333333333322</v>
      </c>
      <c r="M59" s="15">
        <f t="shared" si="5"/>
        <v>72.040000000000006</v>
      </c>
      <c r="N59" s="13">
        <f t="shared" si="6"/>
        <v>72.040000000000006</v>
      </c>
    </row>
    <row r="60" spans="1:14" ht="31.5">
      <c r="A60" s="24">
        <v>56</v>
      </c>
      <c r="B60" s="23" t="s">
        <v>73</v>
      </c>
      <c r="C60" s="26" t="s">
        <v>89</v>
      </c>
      <c r="D60" s="19">
        <v>1</v>
      </c>
      <c r="E60" s="27">
        <v>44.47</v>
      </c>
      <c r="F60" s="21">
        <v>51.14</v>
      </c>
      <c r="G60" s="21">
        <v>53.7</v>
      </c>
      <c r="H60" s="13">
        <f t="shared" si="0"/>
        <v>49.77</v>
      </c>
      <c r="I60" s="11">
        <f t="shared" si="1"/>
        <v>4.7650708284347694</v>
      </c>
      <c r="J60" s="11">
        <f t="shared" si="2"/>
        <v>9.5741828982012631</v>
      </c>
      <c r="K60" s="12">
        <f t="shared" si="3"/>
        <v>49.769999999999996</v>
      </c>
      <c r="L60" s="12">
        <f t="shared" si="4"/>
        <v>49.769999999999996</v>
      </c>
      <c r="M60" s="15">
        <f t="shared" si="5"/>
        <v>49.77</v>
      </c>
      <c r="N60" s="13">
        <f t="shared" si="6"/>
        <v>49.77</v>
      </c>
    </row>
    <row r="61" spans="1:14" ht="15.75">
      <c r="A61" s="24">
        <v>57</v>
      </c>
      <c r="B61" s="23" t="s">
        <v>74</v>
      </c>
      <c r="C61" s="26" t="s">
        <v>89</v>
      </c>
      <c r="D61" s="19">
        <v>1</v>
      </c>
      <c r="E61" s="27">
        <v>36.56</v>
      </c>
      <c r="F61" s="21">
        <v>42.04</v>
      </c>
      <c r="G61" s="21">
        <v>44.14</v>
      </c>
      <c r="H61" s="13">
        <f t="shared" si="0"/>
        <v>40.913333333333334</v>
      </c>
      <c r="I61" s="11">
        <f t="shared" si="1"/>
        <v>3.9135831833925958</v>
      </c>
      <c r="J61" s="11">
        <f t="shared" si="2"/>
        <v>9.5655446881031345</v>
      </c>
      <c r="K61" s="12">
        <f t="shared" si="3"/>
        <v>40.913333333333327</v>
      </c>
      <c r="L61" s="12">
        <f t="shared" si="4"/>
        <v>40.913333333333327</v>
      </c>
      <c r="M61" s="15">
        <f t="shared" si="5"/>
        <v>40.909999999999997</v>
      </c>
      <c r="N61" s="13">
        <f t="shared" si="6"/>
        <v>40.909999999999997</v>
      </c>
    </row>
    <row r="62" spans="1:14" ht="15.75">
      <c r="A62" s="24">
        <v>58</v>
      </c>
      <c r="B62" s="23" t="s">
        <v>75</v>
      </c>
      <c r="C62" s="26" t="s">
        <v>89</v>
      </c>
      <c r="D62" s="19">
        <v>1</v>
      </c>
      <c r="E62" s="27">
        <v>1342.89</v>
      </c>
      <c r="F62" s="21">
        <v>1544.32</v>
      </c>
      <c r="G62" s="21">
        <v>1621.54</v>
      </c>
      <c r="H62" s="13">
        <f t="shared" si="0"/>
        <v>1502.9166666666667</v>
      </c>
      <c r="I62" s="11">
        <f t="shared" si="1"/>
        <v>143.86498056627025</v>
      </c>
      <c r="J62" s="11">
        <f t="shared" si="2"/>
        <v>9.5723857321610364</v>
      </c>
      <c r="K62" s="12">
        <f t="shared" si="3"/>
        <v>1502.9166666666665</v>
      </c>
      <c r="L62" s="12">
        <f t="shared" si="4"/>
        <v>1502.9166666666665</v>
      </c>
      <c r="M62" s="15">
        <f t="shared" si="5"/>
        <v>1502.92</v>
      </c>
      <c r="N62" s="13">
        <f t="shared" si="6"/>
        <v>1502.92</v>
      </c>
    </row>
    <row r="63" spans="1:14" ht="15.75">
      <c r="A63" s="24">
        <v>59</v>
      </c>
      <c r="B63" s="23" t="s">
        <v>76</v>
      </c>
      <c r="C63" s="26" t="s">
        <v>89</v>
      </c>
      <c r="D63" s="19">
        <v>1</v>
      </c>
      <c r="E63" s="27">
        <v>1342.89</v>
      </c>
      <c r="F63" s="21">
        <v>653.79999999999995</v>
      </c>
      <c r="G63" s="21">
        <v>686.49</v>
      </c>
      <c r="H63" s="13">
        <f t="shared" si="0"/>
        <v>894.39333333333343</v>
      </c>
      <c r="I63" s="11">
        <f t="shared" si="1"/>
        <v>388.75326883941875</v>
      </c>
      <c r="J63" s="11">
        <f t="shared" si="2"/>
        <v>43.465582127112462</v>
      </c>
      <c r="K63" s="12">
        <f t="shared" si="3"/>
        <v>894.39333333333343</v>
      </c>
      <c r="L63" s="12">
        <f t="shared" si="4"/>
        <v>894.39333333333343</v>
      </c>
      <c r="M63" s="15">
        <f t="shared" si="5"/>
        <v>894.39</v>
      </c>
      <c r="N63" s="13">
        <f t="shared" si="6"/>
        <v>894.39</v>
      </c>
    </row>
    <row r="64" spans="1:14" ht="15.75">
      <c r="A64" s="24">
        <v>60</v>
      </c>
      <c r="B64" s="23" t="s">
        <v>77</v>
      </c>
      <c r="C64" s="26" t="s">
        <v>89</v>
      </c>
      <c r="D64" s="19">
        <v>1</v>
      </c>
      <c r="E64" s="27">
        <v>1342.89</v>
      </c>
      <c r="F64" s="21">
        <v>1544.32</v>
      </c>
      <c r="G64" s="21">
        <v>1621.54</v>
      </c>
      <c r="H64" s="13">
        <f t="shared" si="0"/>
        <v>1502.9166666666667</v>
      </c>
      <c r="I64" s="11">
        <f t="shared" si="1"/>
        <v>143.86498056627025</v>
      </c>
      <c r="J64" s="11">
        <f t="shared" si="2"/>
        <v>9.5723857321610364</v>
      </c>
      <c r="K64" s="12">
        <f t="shared" si="3"/>
        <v>1502.9166666666665</v>
      </c>
      <c r="L64" s="12">
        <f t="shared" si="4"/>
        <v>1502.9166666666665</v>
      </c>
      <c r="M64" s="15">
        <f t="shared" si="5"/>
        <v>1502.92</v>
      </c>
      <c r="N64" s="13">
        <f t="shared" si="6"/>
        <v>1502.92</v>
      </c>
    </row>
    <row r="65" spans="1:14" ht="15.75">
      <c r="A65" s="24">
        <v>61</v>
      </c>
      <c r="B65" s="23" t="s">
        <v>78</v>
      </c>
      <c r="C65" s="26" t="s">
        <v>89</v>
      </c>
      <c r="D65" s="19">
        <v>1</v>
      </c>
      <c r="E65" s="27">
        <v>613.1</v>
      </c>
      <c r="F65" s="21">
        <v>705.07</v>
      </c>
      <c r="G65" s="21">
        <v>740.32</v>
      </c>
      <c r="H65" s="13">
        <f t="shared" si="0"/>
        <v>686.16333333333341</v>
      </c>
      <c r="I65" s="11">
        <f t="shared" si="1"/>
        <v>65.683549183439652</v>
      </c>
      <c r="J65" s="11">
        <f t="shared" si="2"/>
        <v>9.5725822107622065</v>
      </c>
      <c r="K65" s="12">
        <f t="shared" si="3"/>
        <v>686.16333333333341</v>
      </c>
      <c r="L65" s="12">
        <f t="shared" si="4"/>
        <v>686.16333333333341</v>
      </c>
      <c r="M65" s="15">
        <f t="shared" si="5"/>
        <v>686.16</v>
      </c>
      <c r="N65" s="13">
        <f t="shared" si="6"/>
        <v>686.16</v>
      </c>
    </row>
    <row r="66" spans="1:14" ht="15.75">
      <c r="A66" s="24">
        <v>62</v>
      </c>
      <c r="B66" s="23" t="s">
        <v>79</v>
      </c>
      <c r="C66" s="26" t="s">
        <v>89</v>
      </c>
      <c r="D66" s="19">
        <v>1</v>
      </c>
      <c r="E66" s="27">
        <v>1373.82</v>
      </c>
      <c r="F66" s="21">
        <v>1579.89</v>
      </c>
      <c r="G66" s="21">
        <v>1658.88</v>
      </c>
      <c r="H66" s="13">
        <f t="shared" si="0"/>
        <v>1537.53</v>
      </c>
      <c r="I66" s="11">
        <f t="shared" si="1"/>
        <v>147.17533115301637</v>
      </c>
      <c r="J66" s="11">
        <f t="shared" si="2"/>
        <v>9.5721924874972437</v>
      </c>
      <c r="K66" s="12">
        <f t="shared" si="3"/>
        <v>1537.53</v>
      </c>
      <c r="L66" s="12">
        <f t="shared" si="4"/>
        <v>1537.53</v>
      </c>
      <c r="M66" s="15">
        <f t="shared" si="5"/>
        <v>1537.53</v>
      </c>
      <c r="N66" s="13">
        <f t="shared" si="6"/>
        <v>1537.53</v>
      </c>
    </row>
    <row r="67" spans="1:14" ht="31.5">
      <c r="A67" s="24">
        <v>63</v>
      </c>
      <c r="B67" s="23" t="s">
        <v>80</v>
      </c>
      <c r="C67" s="26" t="s">
        <v>89</v>
      </c>
      <c r="D67" s="19">
        <v>1</v>
      </c>
      <c r="E67" s="27">
        <v>2325.02</v>
      </c>
      <c r="F67" s="21">
        <v>5673.77</v>
      </c>
      <c r="G67" s="21">
        <v>2807.46</v>
      </c>
      <c r="H67" s="13">
        <f t="shared" si="0"/>
        <v>3602.0833333333335</v>
      </c>
      <c r="I67" s="11">
        <f t="shared" si="1"/>
        <v>1810.2765871637778</v>
      </c>
      <c r="J67" s="11">
        <f t="shared" si="2"/>
        <v>50.256377202927318</v>
      </c>
      <c r="K67" s="12">
        <f t="shared" si="3"/>
        <v>3602.083333333333</v>
      </c>
      <c r="L67" s="12">
        <f t="shared" si="4"/>
        <v>3602.083333333333</v>
      </c>
      <c r="M67" s="15">
        <f t="shared" si="5"/>
        <v>3602.08</v>
      </c>
      <c r="N67" s="13">
        <f t="shared" si="6"/>
        <v>3602.08</v>
      </c>
    </row>
    <row r="68" spans="1:14" ht="15.75">
      <c r="A68" s="24">
        <v>64</v>
      </c>
      <c r="B68" s="23" t="s">
        <v>81</v>
      </c>
      <c r="C68" s="26" t="s">
        <v>89</v>
      </c>
      <c r="D68" s="19">
        <v>1</v>
      </c>
      <c r="E68" s="27">
        <v>2.14</v>
      </c>
      <c r="F68" s="21">
        <v>2.46</v>
      </c>
      <c r="G68" s="21">
        <v>2.58</v>
      </c>
      <c r="H68" s="13">
        <f t="shared" si="0"/>
        <v>2.3933333333333331</v>
      </c>
      <c r="I68" s="11">
        <f t="shared" si="1"/>
        <v>0.22744962812309302</v>
      </c>
      <c r="J68" s="11">
        <f t="shared" si="2"/>
        <v>9.5034663561180945</v>
      </c>
      <c r="K68" s="12">
        <f t="shared" si="3"/>
        <v>2.3933333333333331</v>
      </c>
      <c r="L68" s="12">
        <f t="shared" si="4"/>
        <v>2.3933333333333331</v>
      </c>
      <c r="M68" s="15">
        <f t="shared" si="5"/>
        <v>2.39</v>
      </c>
      <c r="N68" s="13">
        <f t="shared" si="6"/>
        <v>2.39</v>
      </c>
    </row>
    <row r="69" spans="1:14" ht="15.75">
      <c r="A69" s="24">
        <v>65</v>
      </c>
      <c r="B69" s="23" t="s">
        <v>82</v>
      </c>
      <c r="C69" s="26" t="s">
        <v>89</v>
      </c>
      <c r="D69" s="19">
        <v>1</v>
      </c>
      <c r="E69" s="27">
        <v>2.4300000000000002</v>
      </c>
      <c r="F69" s="21">
        <v>2.79</v>
      </c>
      <c r="G69" s="21">
        <v>2.93</v>
      </c>
      <c r="H69" s="13">
        <f t="shared" si="0"/>
        <v>2.7166666666666668</v>
      </c>
      <c r="I69" s="11">
        <f t="shared" si="1"/>
        <v>0.25794056162870804</v>
      </c>
      <c r="J69" s="11">
        <f t="shared" si="2"/>
        <v>9.4947445998297439</v>
      </c>
      <c r="K69" s="12">
        <f t="shared" si="3"/>
        <v>2.7166666666666668</v>
      </c>
      <c r="L69" s="12">
        <f t="shared" si="4"/>
        <v>2.7166666666666668</v>
      </c>
      <c r="M69" s="15">
        <f t="shared" si="5"/>
        <v>2.72</v>
      </c>
      <c r="N69" s="13">
        <f t="shared" si="6"/>
        <v>2.72</v>
      </c>
    </row>
    <row r="70" spans="1:14" ht="15.75">
      <c r="A70" s="24">
        <v>66</v>
      </c>
      <c r="B70" s="23" t="s">
        <v>83</v>
      </c>
      <c r="C70" s="26" t="s">
        <v>89</v>
      </c>
      <c r="D70" s="19">
        <v>1</v>
      </c>
      <c r="E70" s="27">
        <v>2.04</v>
      </c>
      <c r="F70" s="21">
        <v>2.35</v>
      </c>
      <c r="G70" s="21">
        <v>2.4700000000000002</v>
      </c>
      <c r="H70" s="13">
        <f t="shared" ref="H70:H74" si="7">AVERAGE(E70:G70)</f>
        <v>2.2866666666666671</v>
      </c>
      <c r="I70" s="11">
        <f t="shared" ref="I70:I74" si="8">SQRT(((SUM((POWER(E70-H70,2)),(POWER(F70-H70,2)),(POWER(G70-H70,2)))/(COLUMNS(E70:G70)-1))))</f>
        <v>0.22188585654190165</v>
      </c>
      <c r="J70" s="11">
        <f t="shared" ref="J70:J74" si="9">I70/H70*100</f>
        <v>9.70346311407733</v>
      </c>
      <c r="K70" s="12">
        <f t="shared" ref="K70:K74" si="10">((D70/3)*(SUM(E70:G70)))</f>
        <v>2.2866666666666671</v>
      </c>
      <c r="L70" s="12">
        <f t="shared" ref="L70:L74" si="11">K70/D70</f>
        <v>2.2866666666666671</v>
      </c>
      <c r="M70" s="15">
        <f t="shared" ref="M70:M74" si="12">ROUND(L70,2)</f>
        <v>2.29</v>
      </c>
      <c r="N70" s="13">
        <f t="shared" ref="N70:N74" si="13">M70*D70</f>
        <v>2.29</v>
      </c>
    </row>
    <row r="71" spans="1:14" ht="15.75">
      <c r="A71" s="24">
        <v>67</v>
      </c>
      <c r="B71" s="23" t="s">
        <v>84</v>
      </c>
      <c r="C71" s="26" t="s">
        <v>89</v>
      </c>
      <c r="D71" s="19">
        <v>1</v>
      </c>
      <c r="E71" s="27">
        <v>38.61</v>
      </c>
      <c r="F71" s="21">
        <v>44.4</v>
      </c>
      <c r="G71" s="21">
        <v>46.62</v>
      </c>
      <c r="H71" s="13">
        <f t="shared" si="7"/>
        <v>43.21</v>
      </c>
      <c r="I71" s="11">
        <f t="shared" si="8"/>
        <v>4.1354685345193953</v>
      </c>
      <c r="J71" s="11">
        <f t="shared" si="9"/>
        <v>9.5706284066637242</v>
      </c>
      <c r="K71" s="12">
        <f t="shared" si="10"/>
        <v>43.209999999999994</v>
      </c>
      <c r="L71" s="12">
        <f t="shared" si="11"/>
        <v>43.209999999999994</v>
      </c>
      <c r="M71" s="15">
        <f t="shared" si="12"/>
        <v>43.21</v>
      </c>
      <c r="N71" s="13">
        <f t="shared" si="13"/>
        <v>43.21</v>
      </c>
    </row>
    <row r="72" spans="1:14" ht="15.75">
      <c r="A72" s="24">
        <v>68</v>
      </c>
      <c r="B72" s="23" t="s">
        <v>85</v>
      </c>
      <c r="C72" s="26" t="s">
        <v>89</v>
      </c>
      <c r="D72" s="19">
        <v>1</v>
      </c>
      <c r="E72" s="27">
        <v>18.09</v>
      </c>
      <c r="F72" s="21">
        <v>20.8</v>
      </c>
      <c r="G72" s="21">
        <v>21.84</v>
      </c>
      <c r="H72" s="13">
        <f t="shared" si="7"/>
        <v>20.243333333333336</v>
      </c>
      <c r="I72" s="11">
        <f t="shared" si="8"/>
        <v>1.9359838153593469</v>
      </c>
      <c r="J72" s="11">
        <f t="shared" si="9"/>
        <v>9.5635624009188867</v>
      </c>
      <c r="K72" s="12">
        <f t="shared" si="10"/>
        <v>20.243333333333332</v>
      </c>
      <c r="L72" s="12">
        <f t="shared" si="11"/>
        <v>20.243333333333332</v>
      </c>
      <c r="M72" s="15">
        <f t="shared" si="12"/>
        <v>20.239999999999998</v>
      </c>
      <c r="N72" s="13">
        <f t="shared" si="13"/>
        <v>20.239999999999998</v>
      </c>
    </row>
    <row r="73" spans="1:14" ht="47.25">
      <c r="A73" s="24">
        <v>69</v>
      </c>
      <c r="B73" s="23" t="s">
        <v>86</v>
      </c>
      <c r="C73" s="26" t="s">
        <v>89</v>
      </c>
      <c r="D73" s="19">
        <v>1</v>
      </c>
      <c r="E73" s="27">
        <v>237.24</v>
      </c>
      <c r="F73" s="21">
        <v>272.83</v>
      </c>
      <c r="G73" s="21">
        <v>286.47000000000003</v>
      </c>
      <c r="H73" s="13">
        <f t="shared" si="7"/>
        <v>265.51333333333332</v>
      </c>
      <c r="I73" s="11">
        <f t="shared" si="8"/>
        <v>25.41748282842606</v>
      </c>
      <c r="J73" s="11">
        <f t="shared" si="9"/>
        <v>9.5729591088053567</v>
      </c>
      <c r="K73" s="12">
        <f t="shared" si="10"/>
        <v>265.51333333333332</v>
      </c>
      <c r="L73" s="12">
        <f t="shared" si="11"/>
        <v>265.51333333333332</v>
      </c>
      <c r="M73" s="15">
        <f t="shared" si="12"/>
        <v>265.51</v>
      </c>
      <c r="N73" s="13">
        <f t="shared" si="13"/>
        <v>265.51</v>
      </c>
    </row>
    <row r="74" spans="1:14" ht="15.75">
      <c r="A74" s="24">
        <v>70</v>
      </c>
      <c r="B74" s="23" t="s">
        <v>87</v>
      </c>
      <c r="C74" s="26" t="s">
        <v>88</v>
      </c>
      <c r="D74" s="19">
        <v>1</v>
      </c>
      <c r="E74" s="27">
        <v>123.02</v>
      </c>
      <c r="F74" s="21">
        <v>138.22</v>
      </c>
      <c r="G74" s="21">
        <v>145.13</v>
      </c>
      <c r="H74" s="13">
        <f t="shared" si="7"/>
        <v>135.45666666666668</v>
      </c>
      <c r="I74" s="11">
        <f t="shared" si="8"/>
        <v>11.311058011226596</v>
      </c>
      <c r="J74" s="11">
        <f t="shared" si="9"/>
        <v>8.3503147460884879</v>
      </c>
      <c r="K74" s="12">
        <f t="shared" si="10"/>
        <v>135.45666666666665</v>
      </c>
      <c r="L74" s="12">
        <f t="shared" si="11"/>
        <v>135.45666666666665</v>
      </c>
      <c r="M74" s="15">
        <f t="shared" si="12"/>
        <v>135.46</v>
      </c>
      <c r="N74" s="13">
        <f t="shared" si="13"/>
        <v>135.46</v>
      </c>
    </row>
    <row r="75" spans="1:14" ht="21" customHeight="1">
      <c r="A75" s="28" t="s">
        <v>19</v>
      </c>
      <c r="B75" s="29"/>
      <c r="C75" s="29"/>
      <c r="D75" s="29"/>
      <c r="E75" s="29"/>
      <c r="F75" s="29"/>
      <c r="G75" s="29"/>
      <c r="H75" s="9"/>
      <c r="I75" s="9"/>
      <c r="J75" s="9"/>
      <c r="K75" s="5"/>
      <c r="L75" s="10"/>
      <c r="M75" s="10"/>
      <c r="N75" s="14">
        <f>SUM(N5:N74)</f>
        <v>44944.160000000003</v>
      </c>
    </row>
    <row r="77" spans="1:14" ht="15.75">
      <c r="A77" s="28" t="s">
        <v>17</v>
      </c>
      <c r="B77" s="29"/>
      <c r="C77" s="29"/>
      <c r="D77" s="29"/>
      <c r="E77" s="29"/>
      <c r="F77" s="29"/>
      <c r="G77" s="29"/>
      <c r="N77" s="14">
        <f>SUM(E5:E74)</f>
        <v>41303.80999999999</v>
      </c>
    </row>
  </sheetData>
  <mergeCells count="10">
    <mergeCell ref="A77:G77"/>
    <mergeCell ref="A1:N2"/>
    <mergeCell ref="A75:G75"/>
    <mergeCell ref="E3:G3"/>
    <mergeCell ref="H3:J3"/>
    <mergeCell ref="A3:A4"/>
    <mergeCell ref="B3:B4"/>
    <mergeCell ref="C3:C4"/>
    <mergeCell ref="D3:D4"/>
    <mergeCell ref="K3:N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РАСЧЁТ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Рогова Екатерина</cp:lastModifiedBy>
  <cp:lastPrinted>2026-01-15T09:59:27Z</cp:lastPrinted>
  <dcterms:created xsi:type="dcterms:W3CDTF">2014-01-15T18:15:09Z</dcterms:created>
  <dcterms:modified xsi:type="dcterms:W3CDTF">2026-05-21T12:20:21Z</dcterms:modified>
</cp:coreProperties>
</file>