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090" yWindow="2970" windowWidth="29715" windowHeight="17535"/>
  </bookViews>
  <sheets>
    <sheet name="Лист1" sheetId="1" r:id="rId1"/>
    <sheet name="Лист2" sheetId="2" r:id="rId2"/>
    <sheet name="Лист3" sheetId="3" r:id="rId3"/>
  </sheet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J11" i="1" s="1"/>
  <c r="K11" i="1" s="1"/>
  <c r="L11" i="1"/>
  <c r="M11" i="1" s="1"/>
  <c r="N11" i="1" l="1"/>
  <c r="N12" i="1" s="1"/>
</calcChain>
</file>

<file path=xl/sharedStrings.xml><?xml version="1.0" encoding="utf-8"?>
<sst xmlns="http://schemas.openxmlformats.org/spreadsheetml/2006/main" count="48" uniqueCount="40">
  <si>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</si>
  <si>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</si>
  <si>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</si>
  <si>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</si>
  <si>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</si>
  <si>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</si>
  <si>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</si>
  <si>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</si>
  <si>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</si>
  <si>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</si>
  <si>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</si>
  <si>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</si>
  <si>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</si>
  <si>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</si>
  <si>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</si>
  <si>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</si>
  <si>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Н(М)ЦК контракта за единицу по аукциону (руб.)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</si>
  <si>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</si>
  <si>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</si>
  <si>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</si>
  <si>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</si>
  <si>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</si>
  <si>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 xml:space="preserve">Расчет Н(М)ЦК по формуле                                    
    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</si>
  <si>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</si>
  <si>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ОКПД2/ КТРУ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</si>
  <si>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для определения НМЦК применяется метод сопоставимых рыночных цен (анализа рынка) с использованием ценовой информации, полученной от исполнителей, обладающих опытом оказания соответствующих услуг.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товаров, планируемых к закупкам. Указанный метод является приоритетным для определения и обоснования начальной (максимальной) цены контракта.  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</si>
  <si>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</si>
  <si>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Предложение № 1</t>
  </si>
  <si>
    <t>Предложение № 2</t>
  </si>
  <si>
    <t>Предложение № 3</t>
  </si>
  <si>
    <t>Золь силикатный грунт "Прочнинъ" 15л.</t>
  </si>
  <si>
    <t>20.30.22.110</t>
  </si>
  <si>
    <t xml:space="preserve">исх.№166 от 25.08.26 </t>
  </si>
  <si>
    <t>шт.</t>
  </si>
  <si>
    <t>исх. №75 от 25.08.26</t>
  </si>
  <si>
    <t>№87 от 25.08.26</t>
  </si>
  <si>
    <t>В соответствии с Распоряжением Правительства РФ от 28.04.2018 № 824-Р и Распоряжением Правительства РФ 27.10.2018 № 2326-Р</t>
  </si>
  <si>
    <r>
      <t xml:space="preserve">будет проведена закупочная сессия на ЕАТ со стартовой ценой </t>
    </r>
    <r>
      <rPr>
        <b/>
        <sz val="11"/>
        <color theme="1"/>
        <rFont val="Times New Roman"/>
        <family val="1"/>
        <charset val="204"/>
      </rPr>
      <t>16500,00</t>
    </r>
    <r>
      <rPr>
        <sz val="11"/>
        <color theme="1"/>
        <rFont val="Times New Roman"/>
        <family val="1"/>
        <charset val="204"/>
      </rPr>
      <t xml:space="preserve">  рублей.</t>
    </r>
  </si>
  <si>
    <t>Поставка грунтовочных материалов</t>
  </si>
  <si>
    <r>
      <t xml:space="preserve">Дата подготовки обоснования НМЦК: </t>
    </r>
    <r>
      <rPr>
        <sz val="10"/>
        <rFont val="Times New Roman"/>
        <family val="1"/>
        <charset val="204"/>
      </rPr>
      <t>28.08.2026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</si>
</sst>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/>
    </xf>
    <xf numFmtId="0" fontId="5" fillId="0" borderId="0" xfId="0" applyFont="1"/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righ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13" fillId="0" borderId="0" xfId="0" applyFont="1"/>
    <xf numFmtId="4" fontId="11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4" fillId="0" borderId="0" xfId="0" applyFont="1"/>
    <xf numFmtId="0" fontId="1" fillId="0" borderId="0" xfId="0" applyFont="1"/>
    <xf numFmtId="0" fontId="1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" fillId="0" borderId="0" xfId="0" applyFont="1" applyFill="1"/>
    <xf numFmtId="2" fontId="2" fillId="0" borderId="0" xfId="0" applyNumberFormat="1" applyFont="1" applyFill="1"/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228600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zoomScale="115" zoomScaleNormal="115" workbookViewId="0">
      <selection activeCell="I9" sqref="I9:I10"/>
    </sheetView>
  </sheetViews>
  <sheetFormatPr defaultRowHeight="15" x14ac:dyDescent="0.25"/>
  <cols>
    <col min="1" max="1" width="4.140625" customWidth="1"/>
    <col min="2" max="2" width="39.42578125" customWidth="1"/>
    <col min="3" max="3" width="11.140625" customWidth="1"/>
    <col min="4" max="4" width="9.140625" customWidth="1"/>
    <col min="5" max="5" width="7.85546875" customWidth="1"/>
    <col min="6" max="6" width="12.42578125" customWidth="1"/>
    <col min="7" max="7" width="12.85546875" customWidth="1"/>
    <col min="8" max="8" width="13" customWidth="1"/>
    <col min="9" max="9" width="14.28515625" customWidth="1"/>
    <col min="10" max="10" width="11.7109375" customWidth="1"/>
    <col min="11" max="11" width="11.28515625" customWidth="1"/>
    <col min="12" max="12" width="13" customWidth="1"/>
    <col min="14" max="14" width="22.5703125" customWidth="1"/>
    <col min="15" max="15" width="12.140625" customWidth="1"/>
    <col min="16" max="16" width="14" customWidth="1"/>
  </cols>
  <sheetData>
    <row r="1" spans="1:15" s="2" customFormat="1" x14ac:dyDescent="0.25">
      <c r="A1" s="43" t="s">
        <v>18</v>
      </c>
      <c r="B1" s="43" t="s">
        <v>13</v>
      </c>
      <c r="C1" s="43"/>
      <c r="D1" s="43" t="s">
        <v>13</v>
      </c>
      <c r="E1" s="43" t="s">
        <v>13</v>
      </c>
      <c r="F1" s="43" t="s">
        <v>13</v>
      </c>
      <c r="G1" s="43" t="s">
        <v>13</v>
      </c>
      <c r="H1" s="43" t="s">
        <v>13</v>
      </c>
      <c r="I1" s="43"/>
      <c r="J1" s="43" t="s">
        <v>13</v>
      </c>
      <c r="K1" s="43"/>
      <c r="L1" s="43" t="s">
        <v>13</v>
      </c>
      <c r="M1" s="43"/>
      <c r="N1" s="43" t="s">
        <v>13</v>
      </c>
    </row>
    <row r="2" spans="1:15" s="2" customForma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s="1" customFormat="1" x14ac:dyDescent="0.25">
      <c r="A3" s="44" t="s">
        <v>6</v>
      </c>
      <c r="B3" s="44"/>
      <c r="C3" s="51" t="s">
        <v>38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5" ht="78.75" customHeight="1" x14ac:dyDescent="0.25">
      <c r="A4" s="44" t="s">
        <v>1</v>
      </c>
      <c r="B4" s="44"/>
      <c r="C4" s="48" t="s">
        <v>25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5" ht="39.75" customHeight="1" x14ac:dyDescent="0.25">
      <c r="A5" s="44" t="s">
        <v>3</v>
      </c>
      <c r="B5" s="44"/>
      <c r="C5" s="48" t="s">
        <v>2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5" ht="54.75" customHeight="1" x14ac:dyDescent="0.25">
      <c r="A6" s="44" t="s">
        <v>5</v>
      </c>
      <c r="B6" s="44"/>
      <c r="C6" s="48" t="s">
        <v>4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5" s="2" customFormat="1" ht="81" customHeight="1" x14ac:dyDescent="0.25">
      <c r="A7" s="44" t="s">
        <v>19</v>
      </c>
      <c r="B7" s="44"/>
      <c r="C7" s="49" t="s">
        <v>20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5" s="2" customFormat="1" ht="43.5" customHeight="1" x14ac:dyDescent="0.25">
      <c r="A8" s="45" t="s">
        <v>9</v>
      </c>
      <c r="B8" s="39" t="s">
        <v>7</v>
      </c>
      <c r="C8" s="39" t="s">
        <v>24</v>
      </c>
      <c r="D8" s="39" t="s">
        <v>10</v>
      </c>
      <c r="E8" s="31" t="s">
        <v>0</v>
      </c>
      <c r="F8" s="31" t="s">
        <v>11</v>
      </c>
      <c r="G8" s="31"/>
      <c r="H8" s="31"/>
      <c r="I8" s="32" t="s">
        <v>21</v>
      </c>
      <c r="J8" s="32"/>
      <c r="K8" s="32"/>
      <c r="L8" s="33" t="s">
        <v>12</v>
      </c>
      <c r="M8" s="33"/>
      <c r="N8" s="33"/>
    </row>
    <row r="9" spans="1:15" s="2" customFormat="1" ht="50.25" customHeight="1" x14ac:dyDescent="0.25">
      <c r="A9" s="46"/>
      <c r="B9" s="40"/>
      <c r="C9" s="40"/>
      <c r="D9" s="40"/>
      <c r="E9" s="31"/>
      <c r="F9" s="26" t="s">
        <v>27</v>
      </c>
      <c r="G9" s="26" t="s">
        <v>28</v>
      </c>
      <c r="H9" s="26" t="s">
        <v>29</v>
      </c>
      <c r="I9" s="35" t="s">
        <v>14</v>
      </c>
      <c r="J9" s="35" t="s">
        <v>8</v>
      </c>
      <c r="K9" s="35" t="s">
        <v>23</v>
      </c>
      <c r="L9" s="35" t="s">
        <v>22</v>
      </c>
      <c r="M9" s="37" t="s">
        <v>15</v>
      </c>
      <c r="N9" s="37" t="s">
        <v>16</v>
      </c>
    </row>
    <row r="10" spans="1:15" s="16" customFormat="1" ht="39" customHeight="1" x14ac:dyDescent="0.2">
      <c r="A10" s="47"/>
      <c r="B10" s="40"/>
      <c r="C10" s="50"/>
      <c r="D10" s="40"/>
      <c r="E10" s="31"/>
      <c r="F10" s="22" t="s">
        <v>32</v>
      </c>
      <c r="G10" s="22" t="s">
        <v>34</v>
      </c>
      <c r="H10" s="22" t="s">
        <v>35</v>
      </c>
      <c r="I10" s="36"/>
      <c r="J10" s="36"/>
      <c r="K10" s="36"/>
      <c r="L10" s="36"/>
      <c r="M10" s="38"/>
      <c r="N10" s="38"/>
    </row>
    <row r="11" spans="1:15" s="16" customFormat="1" ht="60" customHeight="1" x14ac:dyDescent="0.2">
      <c r="A11" s="20">
        <v>1</v>
      </c>
      <c r="B11" s="29" t="s">
        <v>30</v>
      </c>
      <c r="C11" s="25" t="s">
        <v>31</v>
      </c>
      <c r="D11" s="25" t="s">
        <v>33</v>
      </c>
      <c r="E11" s="25">
        <v>1</v>
      </c>
      <c r="F11" s="27">
        <v>16500</v>
      </c>
      <c r="G11" s="28">
        <v>16850</v>
      </c>
      <c r="H11" s="28">
        <v>17000</v>
      </c>
      <c r="I11" s="14">
        <f t="shared" ref="I11" si="0">AVERAGE(F11:H11)</f>
        <v>16783.332999999999</v>
      </c>
      <c r="J11" s="15">
        <f>SQRT(((SUM((POWER(F11-I11,2)),(POWER(G11-I11,2)),(POWER(H11-I11,2))))/(COLUMNS(F11:H11)-1)))</f>
        <v>256.58</v>
      </c>
      <c r="K11" s="15">
        <f>J11/I11*100</f>
        <v>1.5289999999999999</v>
      </c>
      <c r="L11" s="17">
        <f t="shared" ref="L11" si="1">((E11/3)*(SUM(F11:H11)))</f>
        <v>16783.330000000002</v>
      </c>
      <c r="M11" s="17">
        <f t="shared" ref="M11" si="2">L11/E11</f>
        <v>16783.330000000002</v>
      </c>
      <c r="N11" s="19">
        <f>M11*E11</f>
        <v>16783.330000000002</v>
      </c>
    </row>
    <row r="12" spans="1:15" s="2" customFormat="1" x14ac:dyDescent="0.25">
      <c r="A12" s="7"/>
      <c r="B12" s="21"/>
      <c r="C12" s="8"/>
      <c r="D12" s="24"/>
      <c r="E12" s="23"/>
      <c r="F12" s="9"/>
      <c r="G12" s="9"/>
      <c r="H12" s="9"/>
      <c r="I12" s="10"/>
      <c r="J12" s="11"/>
      <c r="K12" s="11"/>
      <c r="L12" s="34" t="s">
        <v>17</v>
      </c>
      <c r="M12" s="34"/>
      <c r="N12" s="18">
        <f>SUM(N11:N11)</f>
        <v>16783.330000000002</v>
      </c>
    </row>
    <row r="13" spans="1:15" s="2" customFormat="1" x14ac:dyDescent="0.25">
      <c r="A13" s="55" t="s">
        <v>36</v>
      </c>
      <c r="B13" s="52"/>
      <c r="C13" s="52"/>
      <c r="D13" s="52"/>
      <c r="E13" s="52"/>
      <c r="F13" s="52"/>
      <c r="G13" s="52"/>
      <c r="H13" s="52"/>
      <c r="I13" s="52"/>
      <c r="J13" s="53"/>
      <c r="K13" s="53"/>
      <c r="L13" s="53"/>
      <c r="M13" s="53"/>
      <c r="N13" s="54"/>
    </row>
    <row r="14" spans="1:15" s="57" customFormat="1" x14ac:dyDescent="0.25">
      <c r="A14" s="52" t="s">
        <v>37</v>
      </c>
      <c r="B14" s="52"/>
      <c r="C14" s="52"/>
      <c r="D14" s="52"/>
      <c r="E14" s="52"/>
      <c r="F14" s="52"/>
      <c r="G14" s="52"/>
      <c r="H14" s="52"/>
      <c r="I14" s="56"/>
      <c r="J14" s="56"/>
      <c r="K14" s="56"/>
      <c r="L14" s="56"/>
      <c r="M14" s="56"/>
      <c r="N14" s="52"/>
      <c r="O14" s="2"/>
    </row>
    <row r="15" spans="1:15" s="3" customFormat="1" ht="15.75" customHeight="1" x14ac:dyDescent="0.25">
      <c r="A15" s="41" t="s">
        <v>39</v>
      </c>
      <c r="B15" s="41"/>
      <c r="C15" s="42"/>
      <c r="D15" s="42"/>
      <c r="E15" s="42"/>
      <c r="F15" s="13"/>
      <c r="G15" s="13"/>
      <c r="H15" s="13"/>
      <c r="I15" s="4"/>
      <c r="J15" s="4"/>
      <c r="K15" s="5"/>
    </row>
    <row r="16" spans="1:15" s="3" customFormat="1" ht="15.75" x14ac:dyDescent="0.25">
      <c r="A16" s="30" t="s">
        <v>26</v>
      </c>
      <c r="B16" s="30"/>
      <c r="C16" s="30"/>
      <c r="D16" s="30"/>
      <c r="E16" s="30"/>
      <c r="F16" s="30"/>
      <c r="G16" s="30"/>
      <c r="H16" s="30"/>
      <c r="I16" s="6"/>
      <c r="J16" s="6"/>
      <c r="K16" s="6"/>
    </row>
  </sheetData>
  <mergeCells count="28"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  <mergeCell ref="A16:H16"/>
    <mergeCell ref="F8:H8"/>
    <mergeCell ref="I8:K8"/>
    <mergeCell ref="L8:N8"/>
    <mergeCell ref="L12:M12"/>
    <mergeCell ref="L9:L10"/>
    <mergeCell ref="I9:I10"/>
    <mergeCell ref="J9:J10"/>
    <mergeCell ref="K9:K10"/>
    <mergeCell ref="M9:M10"/>
    <mergeCell ref="N9:N10"/>
    <mergeCell ref="D8:D10"/>
    <mergeCell ref="A15:E15"/>
  </mergeCells>
  <pageMargins left="0.31496062992125984" right="0.31496062992125984" top="0.35433070866141736" bottom="0.35433070866141736" header="0.31496062992125984" footer="0.31496062992125984"/>
  <pageSetup paperSize="9" scale="77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2026-08-28T14:34:18Z</dcterms:modified>
</cp:coreProperties>
</file>