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ТДЕЛ ФОРМИРОВАНИЯ МАТЕРИАЛЬНО-ТЕХНИЧЕСКОЙ БАЗЫ\ДОКУМЕНТАЦИЯ\ГОС.ЗАКАЗ\ЗАКУПКИ\Закупки 2026 год\Обучение охране труда\"/>
    </mc:Choice>
  </mc:AlternateContent>
  <bookViews>
    <workbookView xWindow="0" yWindow="1440" windowWidth="11400" windowHeight="4470" tabRatio="92"/>
  </bookViews>
  <sheets>
    <sheet name="НМЦК" sheetId="1" r:id="rId1"/>
  </sheets>
  <definedNames>
    <definedName name="_GoBack" localSheetId="0">НМЦК!#REF!</definedName>
    <definedName name="_xlnm._FilterDatabase" localSheetId="0" hidden="1">НМЦК!$A$12:$M$20</definedName>
    <definedName name="_xlnm.Print_Area" localSheetId="0">НМЦК!$A$1:$M$24</definedName>
  </definedNames>
  <calcPr calcId="152511"/>
</workbook>
</file>

<file path=xl/calcChain.xml><?xml version="1.0" encoding="utf-8"?>
<calcChain xmlns="http://schemas.openxmlformats.org/spreadsheetml/2006/main">
  <c r="I14" i="1" l="1"/>
  <c r="I15" i="1"/>
  <c r="H14" i="1"/>
  <c r="J14" i="1" s="1"/>
  <c r="H15" i="1"/>
  <c r="J15" i="1" s="1"/>
  <c r="M13" i="1" l="1"/>
  <c r="L13" i="1"/>
  <c r="K13" i="1"/>
  <c r="I13" i="1" l="1"/>
  <c r="H13" i="1"/>
  <c r="J13" i="1" l="1"/>
  <c r="J16" i="1" s="1"/>
</calcChain>
</file>

<file path=xl/sharedStrings.xml><?xml version="1.0" encoding="utf-8"?>
<sst xmlns="http://schemas.openxmlformats.org/spreadsheetml/2006/main" count="28" uniqueCount="26">
  <si>
    <t>Ед. измер.</t>
  </si>
  <si>
    <t>Кол-во</t>
  </si>
  <si>
    <t>Таблица цен для определения начальной (максимальной) цены контракта</t>
  </si>
  <si>
    <t>№
п/п</t>
  </si>
  <si>
    <t>Коэфф. вариации (V), %</t>
  </si>
  <si>
    <t>Определение однородности и средних значений цен**</t>
  </si>
  <si>
    <t>** Определение однородности совокупности цен в соответствии с п.3.20 приказа Минэкономразвития России от 02.10.2013 N 567</t>
  </si>
  <si>
    <t>*** Среднее значение цен определено по формуле в соответствии с п.3.21 приказа Минэкономразвития России от 02.10.2013 N 567</t>
  </si>
  <si>
    <t>Источники информации и цена за единицу, руб.*</t>
  </si>
  <si>
    <t>Сред. цена***, руб.</t>
  </si>
  <si>
    <t>* Применение корректирующих коэффициентов и индексов в рамках данного исследования нецелесообразно.</t>
  </si>
  <si>
    <t>Средняя цена за единицу</t>
  </si>
  <si>
    <t>Начальная (максимальная) цена контракта (далее - НМЦК) определена в соответствии с Федеральным законом от 05.04.2013 N 44-ФЗ 
"О контрактной системе в сфере закупок товаров, работ, услуг для обеспечения государственных и муниципальных нужд", приказом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</si>
  <si>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ИТОГО:</t>
  </si>
  <si>
    <t>Наименование и характеристики объекта закупки</t>
  </si>
  <si>
    <t>Метод определения НМЦК: метод сопоставимых рыночных цен (анализа рынка)</t>
  </si>
  <si>
    <t xml:space="preserve">Ответственный  за обоснование НМЦК 
Референт ОФМТБ и ГЗ
Корогодина И.Б.     
</t>
  </si>
  <si>
    <t>человек</t>
  </si>
  <si>
    <t>Оказание образовательных услуг по повышению квалификации государственных гражданских служащих Саратовской области по программе «Охрана труда. Общие вопросы охраны труда и функционирования системы управления охраной труда (Программа А).</t>
  </si>
  <si>
    <t>Оказание образовательных услуг по повышению квалификации государственных гражданских служащих Саратовской области по программе «Охрана труда. 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рисков. Программа (Б)</t>
  </si>
  <si>
    <t>Оказание первой помощи пострадавшим</t>
  </si>
  <si>
    <t>Предложение №1 от 23.04.2026 №01-02-06/49</t>
  </si>
  <si>
    <t>Предложение № 2 от 23.04.2026 № 01-02-06/50</t>
  </si>
  <si>
    <t>Предложение № 3 от 23.04.2026 №01-02-06/51</t>
  </si>
  <si>
    <t>Проведенные исследования позволяют определить начальную (максимальную) цену контракта в размере 23 400,00 рублей</t>
  </si>
  <si>
    <t>Обоснование начальной (максимальной) цены контракта для определения поставщика (подрядчика, исполнителя) 
на оказание услуг по обучению сотрудников Заказчика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</si>
</sst>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Arial"/>
      <family val="2"/>
    </font>
    <font>
      <sz val="10"/>
      <name val="Times New Roman"/>
      <family val="1"/>
      <charset val="204"/>
    </font>
    <font>
      <sz val="8"/>
      <color theme="0"/>
      <name val="Arial"/>
      <family val="2"/>
    </font>
    <font>
      <b/>
      <sz val="14"/>
      <color indexed="8"/>
      <name val="Times New Roman"/>
      <family val="1"/>
      <charset val="204"/>
    </font>
    <font>
      <sz val="12"/>
      <name val="Arial"/>
      <family val="2"/>
    </font>
    <font>
      <b/>
      <sz val="14"/>
      <name val="Times New Roman"/>
      <family val="1"/>
      <charset val="204"/>
    </font>
    <font>
      <sz val="14"/>
      <name val="Arial"/>
      <family val="2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Alignment="1"/>
    <xf numFmtId="0" fontId="0" fillId="0" borderId="0" xfId="0" applyFill="1"/>
    <xf numFmtId="0" fontId="10" fillId="0" borderId="0" xfId="0" applyFont="1" applyFill="1"/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top" wrapText="1"/>
    </xf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8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6" fillId="0" borderId="0" xfId="0" applyFont="1" applyFill="1"/>
    <xf numFmtId="0" fontId="12" fillId="0" borderId="0" xfId="0" applyFont="1" applyFill="1"/>
    <xf numFmtId="0" fontId="8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/>
    <xf numFmtId="0" fontId="1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17" fillId="0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1" fillId="0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3"/>
  <sheetViews>
    <sheetView tabSelected="1" view="pageBreakPreview" topLeftCell="A4" zoomScale="70" zoomScaleNormal="80" zoomScaleSheetLayoutView="70" workbookViewId="0">
      <selection activeCell="B15" sqref="B15"/>
    </sheetView>
  </sheetViews>
  <sheetFormatPr defaultColWidth="10.33203125" defaultRowHeight="11.25" x14ac:dyDescent="0.2"/>
  <cols>
    <col min="1" max="1" width="7.33203125" style="8" customWidth="1"/>
    <col min="2" max="2" width="62.5" style="8" customWidth="1"/>
    <col min="3" max="3" width="11.33203125" style="8" customWidth="1"/>
    <col min="4" max="4" width="9.5" style="6" customWidth="1"/>
    <col min="5" max="5" width="32.33203125" style="6" customWidth="1"/>
    <col min="6" max="6" width="33" style="6" customWidth="1"/>
    <col min="7" max="7" width="30.1640625" style="6" customWidth="1"/>
    <col min="8" max="8" width="19" style="6" customWidth="1"/>
    <col min="9" max="9" width="14" style="6" customWidth="1"/>
    <col min="10" max="10" width="20" style="6" customWidth="1"/>
    <col min="11" max="11" width="0.5" style="6" customWidth="1"/>
    <col min="12" max="12" width="0.1640625" style="6" customWidth="1"/>
    <col min="13" max="13" width="10" style="6" hidden="1" customWidth="1"/>
    <col min="14" max="16384" width="10.33203125" style="6"/>
  </cols>
  <sheetData>
    <row r="1" spans="1:13" ht="10.5" customHeight="1" x14ac:dyDescent="0.2">
      <c r="A1" s="4"/>
      <c r="B1" s="5"/>
      <c r="C1" s="5"/>
      <c r="D1" s="5"/>
      <c r="E1" s="5"/>
      <c r="F1" s="5"/>
      <c r="G1" s="5"/>
      <c r="H1" s="5"/>
      <c r="I1" s="5"/>
      <c r="J1" s="5"/>
    </row>
    <row r="2" spans="1:13" ht="15.75" x14ac:dyDescent="0.25">
      <c r="A2" s="7"/>
      <c r="B2" s="7"/>
      <c r="H2" s="9"/>
    </row>
    <row r="3" spans="1:13" ht="15.75" customHeight="1" x14ac:dyDescent="0.3">
      <c r="B3" s="59" t="s">
        <v>25</v>
      </c>
      <c r="C3" s="59"/>
      <c r="D3" s="59"/>
      <c r="E3" s="59"/>
      <c r="F3" s="59"/>
      <c r="G3" s="59"/>
      <c r="H3" s="32"/>
      <c r="I3" s="33"/>
      <c r="J3" s="34"/>
    </row>
    <row r="4" spans="1:13" ht="27.75" customHeight="1" x14ac:dyDescent="0.2">
      <c r="B4" s="59"/>
      <c r="C4" s="59"/>
      <c r="D4" s="59"/>
      <c r="E4" s="59"/>
      <c r="F4" s="59"/>
      <c r="G4" s="59"/>
      <c r="H4" s="32"/>
      <c r="I4" s="61"/>
      <c r="J4" s="61"/>
    </row>
    <row r="5" spans="1:13" ht="85.5" customHeight="1" x14ac:dyDescent="0.2">
      <c r="B5" s="58" t="s">
        <v>12</v>
      </c>
      <c r="C5" s="58"/>
      <c r="D5" s="58"/>
      <c r="E5" s="58"/>
      <c r="F5" s="58"/>
      <c r="G5" s="58"/>
      <c r="H5" s="58"/>
      <c r="I5" s="58"/>
      <c r="J5" s="58"/>
    </row>
    <row r="6" spans="1:13" ht="10.5" customHeight="1" x14ac:dyDescent="0.2">
      <c r="B6" s="10"/>
      <c r="C6" s="10"/>
      <c r="D6" s="10"/>
      <c r="E6" s="31"/>
      <c r="F6" s="31"/>
      <c r="G6" s="10"/>
      <c r="H6" s="11"/>
    </row>
    <row r="7" spans="1:13" ht="22.5" customHeight="1" x14ac:dyDescent="0.25">
      <c r="B7" s="12" t="s">
        <v>15</v>
      </c>
      <c r="C7" s="13"/>
      <c r="D7" s="11"/>
      <c r="E7" s="11"/>
      <c r="F7" s="11"/>
      <c r="G7" s="11"/>
      <c r="H7" s="11"/>
    </row>
    <row r="8" spans="1:13" ht="15.75" x14ac:dyDescent="0.25">
      <c r="A8" s="14"/>
      <c r="B8" s="15"/>
      <c r="C8" s="11"/>
      <c r="D8" s="11"/>
      <c r="E8" s="11"/>
      <c r="F8" s="11"/>
      <c r="G8" s="11"/>
      <c r="H8" s="11"/>
    </row>
    <row r="9" spans="1:13" s="16" customFormat="1" ht="31.5" customHeight="1" x14ac:dyDescent="0.2">
      <c r="A9" s="47" t="s">
        <v>3</v>
      </c>
      <c r="B9" s="51" t="s">
        <v>2</v>
      </c>
      <c r="C9" s="51"/>
      <c r="D9" s="51"/>
      <c r="E9" s="51"/>
      <c r="F9" s="51"/>
      <c r="G9" s="51"/>
      <c r="H9" s="51"/>
      <c r="I9" s="51"/>
      <c r="J9" s="51"/>
    </row>
    <row r="10" spans="1:13" s="16" customFormat="1" ht="12.75" customHeight="1" x14ac:dyDescent="0.2">
      <c r="A10" s="48"/>
      <c r="B10" s="60" t="s">
        <v>14</v>
      </c>
      <c r="C10" s="49" t="s">
        <v>0</v>
      </c>
      <c r="D10" s="50" t="s">
        <v>1</v>
      </c>
      <c r="E10" s="52" t="s">
        <v>8</v>
      </c>
      <c r="F10" s="53"/>
      <c r="G10" s="53"/>
      <c r="H10" s="56" t="s">
        <v>5</v>
      </c>
      <c r="I10" s="57"/>
      <c r="J10" s="57"/>
      <c r="K10" s="57"/>
      <c r="L10" s="57"/>
      <c r="M10" s="57"/>
    </row>
    <row r="11" spans="1:13" s="16" customFormat="1" ht="21" customHeight="1" x14ac:dyDescent="0.2">
      <c r="A11" s="48"/>
      <c r="B11" s="60"/>
      <c r="C11" s="49"/>
      <c r="D11" s="50"/>
      <c r="E11" s="54"/>
      <c r="F11" s="55"/>
      <c r="G11" s="55"/>
      <c r="H11" s="56"/>
      <c r="I11" s="57"/>
      <c r="J11" s="57"/>
      <c r="K11" s="57"/>
      <c r="L11" s="57"/>
      <c r="M11" s="57"/>
    </row>
    <row r="12" spans="1:13" s="16" customFormat="1" ht="85.5" customHeight="1" x14ac:dyDescent="0.2">
      <c r="A12" s="48"/>
      <c r="B12" s="60"/>
      <c r="C12" s="49"/>
      <c r="D12" s="50"/>
      <c r="E12" s="39" t="s">
        <v>21</v>
      </c>
      <c r="F12" s="39" t="s">
        <v>22</v>
      </c>
      <c r="G12" s="39" t="s">
        <v>23</v>
      </c>
      <c r="H12" s="39" t="s">
        <v>11</v>
      </c>
      <c r="I12" s="40" t="s">
        <v>4</v>
      </c>
      <c r="J12" s="40" t="s">
        <v>9</v>
      </c>
    </row>
    <row r="13" spans="1:13" s="16" customFormat="1" ht="87" customHeight="1" x14ac:dyDescent="0.2">
      <c r="A13" s="41">
        <v>1</v>
      </c>
      <c r="B13" s="42" t="s">
        <v>18</v>
      </c>
      <c r="C13" s="17" t="s">
        <v>17</v>
      </c>
      <c r="D13" s="2">
        <v>6</v>
      </c>
      <c r="E13" s="43">
        <v>1500</v>
      </c>
      <c r="F13" s="43">
        <v>1600</v>
      </c>
      <c r="G13" s="43">
        <v>1600</v>
      </c>
      <c r="H13" s="43">
        <f>AVERAGE(E13:G13)</f>
        <v>1566.6666666666667</v>
      </c>
      <c r="I13" s="44">
        <f>STDEV(E13:G13)/AVERAGE(E13:G13)*100</f>
        <v>3.6852144841891006</v>
      </c>
      <c r="J13" s="44">
        <f>D13*H13</f>
        <v>9400</v>
      </c>
      <c r="K13" s="16">
        <f>E13*D13</f>
        <v>9000</v>
      </c>
      <c r="L13" s="16">
        <f>G13*D13</f>
        <v>9600</v>
      </c>
      <c r="M13" s="16" t="e">
        <f>#REF!*D13</f>
        <v>#REF!</v>
      </c>
    </row>
    <row r="14" spans="1:13" s="16" customFormat="1" ht="126.75" customHeight="1" x14ac:dyDescent="0.2">
      <c r="A14" s="41">
        <v>2</v>
      </c>
      <c r="B14" s="42" t="s">
        <v>19</v>
      </c>
      <c r="C14" s="17" t="s">
        <v>17</v>
      </c>
      <c r="D14" s="2">
        <v>6</v>
      </c>
      <c r="E14" s="43">
        <v>1500</v>
      </c>
      <c r="F14" s="43">
        <v>1600</v>
      </c>
      <c r="G14" s="43">
        <v>1600</v>
      </c>
      <c r="H14" s="43">
        <f t="shared" ref="H14:H15" si="0">AVERAGE(E14:G14)</f>
        <v>1566.6666666666667</v>
      </c>
      <c r="I14" s="44">
        <f t="shared" ref="I14:I15" si="1">STDEV(E14:G14)/AVERAGE(E14:G14)*100</f>
        <v>3.6852144841891006</v>
      </c>
      <c r="J14" s="44">
        <f t="shared" ref="J14:J15" si="2">D14*H14</f>
        <v>9400</v>
      </c>
    </row>
    <row r="15" spans="1:13" s="16" customFormat="1" ht="35.25" customHeight="1" x14ac:dyDescent="0.2">
      <c r="A15" s="41">
        <v>3</v>
      </c>
      <c r="B15" s="42" t="s">
        <v>20</v>
      </c>
      <c r="C15" s="17" t="s">
        <v>17</v>
      </c>
      <c r="D15" s="2">
        <v>6</v>
      </c>
      <c r="E15" s="43">
        <v>700</v>
      </c>
      <c r="F15" s="43">
        <v>800</v>
      </c>
      <c r="G15" s="43">
        <v>800</v>
      </c>
      <c r="H15" s="43">
        <f t="shared" si="0"/>
        <v>766.66666666666663</v>
      </c>
      <c r="I15" s="44">
        <f t="shared" si="1"/>
        <v>7.5306556850820758</v>
      </c>
      <c r="J15" s="44">
        <f t="shared" si="2"/>
        <v>4600</v>
      </c>
    </row>
    <row r="16" spans="1:13" s="16" customFormat="1" ht="15.75" x14ac:dyDescent="0.25">
      <c r="A16" s="35"/>
      <c r="B16" s="38" t="s">
        <v>13</v>
      </c>
      <c r="C16" s="17"/>
      <c r="D16" s="2"/>
      <c r="E16" s="43">
        <v>22200</v>
      </c>
      <c r="F16" s="43">
        <v>24000</v>
      </c>
      <c r="G16" s="43">
        <v>24000</v>
      </c>
      <c r="H16" s="43"/>
      <c r="I16" s="45"/>
      <c r="J16" s="46">
        <f>SUM(J13:J15)</f>
        <v>23400</v>
      </c>
    </row>
    <row r="17" spans="1:10" s="16" customFormat="1" ht="15.75" x14ac:dyDescent="0.25">
      <c r="A17" s="18"/>
      <c r="B17" s="19"/>
      <c r="C17" s="20"/>
      <c r="D17" s="21"/>
      <c r="E17" s="21"/>
      <c r="F17" s="21"/>
      <c r="G17" s="22"/>
      <c r="H17" s="22"/>
      <c r="I17" s="23"/>
      <c r="J17" s="3"/>
    </row>
    <row r="18" spans="1:10" ht="15.75" x14ac:dyDescent="0.2">
      <c r="A18" s="24"/>
      <c r="B18" s="36" t="s">
        <v>10</v>
      </c>
      <c r="C18" s="1"/>
      <c r="D18" s="25"/>
      <c r="E18" s="25"/>
      <c r="F18" s="25"/>
      <c r="G18" s="25"/>
      <c r="H18" s="25"/>
    </row>
    <row r="19" spans="1:10" ht="15.75" x14ac:dyDescent="0.2">
      <c r="A19" s="24"/>
      <c r="B19" s="37" t="s">
        <v>6</v>
      </c>
      <c r="C19" s="1"/>
      <c r="D19" s="25"/>
      <c r="E19" s="25"/>
      <c r="F19" s="25"/>
      <c r="G19" s="25"/>
      <c r="H19" s="25"/>
    </row>
    <row r="20" spans="1:10" ht="15.75" x14ac:dyDescent="0.2">
      <c r="A20" s="24"/>
      <c r="B20" s="37" t="s">
        <v>7</v>
      </c>
      <c r="C20" s="1"/>
      <c r="D20" s="25"/>
      <c r="E20" s="25"/>
      <c r="F20" s="25"/>
      <c r="G20" s="25"/>
      <c r="H20" s="25"/>
    </row>
    <row r="21" spans="1:10" ht="15.75" x14ac:dyDescent="0.2">
      <c r="A21" s="24"/>
      <c r="B21" s="26"/>
      <c r="C21" s="1"/>
      <c r="D21" s="25"/>
      <c r="E21" s="25"/>
      <c r="F21" s="25"/>
      <c r="G21" s="25"/>
      <c r="H21" s="25"/>
    </row>
    <row r="22" spans="1:10" ht="31.5" customHeight="1" x14ac:dyDescent="0.2">
      <c r="A22" s="27"/>
      <c r="B22" s="63" t="s">
        <v>24</v>
      </c>
      <c r="C22" s="63"/>
      <c r="D22" s="63"/>
      <c r="E22" s="63"/>
      <c r="F22" s="63"/>
      <c r="G22" s="63"/>
      <c r="H22" s="63"/>
      <c r="I22" s="63"/>
      <c r="J22" s="63"/>
    </row>
    <row r="23" spans="1:10" ht="16.5" customHeight="1" x14ac:dyDescent="0.2">
      <c r="A23" s="28"/>
      <c r="B23" s="62"/>
      <c r="C23" s="62"/>
      <c r="D23" s="62"/>
      <c r="E23" s="62"/>
      <c r="F23" s="62"/>
      <c r="G23" s="62"/>
      <c r="H23" s="62"/>
      <c r="I23" s="62"/>
      <c r="J23" s="62"/>
    </row>
    <row r="24" spans="1:10" ht="66.75" customHeight="1" x14ac:dyDescent="0.2">
      <c r="B24" s="30" t="s">
        <v>16</v>
      </c>
    </row>
    <row r="43" spans="10:10" ht="15" x14ac:dyDescent="0.2">
      <c r="J43" s="29"/>
    </row>
  </sheetData>
  <autoFilter ref="A12:M20"/>
  <mergeCells count="12">
    <mergeCell ref="B5:J5"/>
    <mergeCell ref="B3:G4"/>
    <mergeCell ref="B10:B12"/>
    <mergeCell ref="I4:J4"/>
    <mergeCell ref="B23:J23"/>
    <mergeCell ref="B22:J22"/>
    <mergeCell ref="A9:A12"/>
    <mergeCell ref="C10:C12"/>
    <mergeCell ref="D10:D12"/>
    <mergeCell ref="B9:J9"/>
    <mergeCell ref="E10:G11"/>
    <mergeCell ref="H10:M11"/>
  </mergeCells>
  <phoneticPr fontId="0" type="noConversion"/>
  <conditionalFormatting sqref="I13:I15">
    <cfRule type="cellIs" dxfId="0" priority="4" operator="greaterThan">
      <formula>33</formula>
    </cfRule>
  </conditionalFormatting>
  <pageMargins left="1.0236220472440944" right="0.23622047244094491" top="0.23622047244094491" bottom="0.27559055118110237" header="0.15748031496062992" footer="0.15748031496062992"/>
  <pageSetup paperSize="9" scale="65" fitToWidth="2" orientation="landscape" r:id="rId1"/>
  <rowBreaks count="1" manualBreakCount="1">
    <brk id="2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Цыпина Инесса Юрьевна</dc:creator>
  <cp:lastModifiedBy>Корогодина Ирина Базарбаевна</cp:lastModifiedBy>
  <cp:revision>1</cp:revision>
  <cp:lastPrinted>2023-12-26T07:28:15Z</cp:lastPrinted>
  <dcterms:created xsi:type="dcterms:W3CDTF">2013-01-11T07:45:47Z</dcterms:created>
  <dcterms:modified xsi:type="dcterms:W3CDTF">2026-06-15T07:38:31Z</dcterms:modified>
</cp:coreProperties>
</file>