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v.uvarov\Desktop\"/>
    </mc:Choice>
  </mc:AlternateContent>
  <xr:revisionPtr revIDLastSave="0" documentId="13_ncr:1_{2255B162-6709-4895-9E0C-B3D46B81A0FD}" xr6:coauthVersionLast="47" xr6:coauthVersionMax="47" xr10:uidLastSave="{00000000-0000-0000-0000-000000000000}"/>
  <bookViews>
    <workbookView xWindow="135" yWindow="75" windowWidth="19725" windowHeight="20835" xr2:uid="{00000000-000D-0000-FFFF-FFFF00000000}"/>
  </bookViews>
  <sheets>
    <sheet name="Лист1" sheetId="5" r:id="rId1"/>
  </sheets>
  <definedNames>
    <definedName name="_Hlk169508356" localSheetId="0">Лист1!#REF!</definedName>
    <definedName name="_Hlk169508395" localSheetId="0">Лист1!#REF!</definedName>
    <definedName name="_Hlk169508414" localSheetId="0">Лист1!#REF!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M16" i="5" l="1"/>
  <c r="M15" i="5"/>
  <c r="L15" i="5"/>
  <c r="L14" i="5"/>
  <c r="J14" i="5"/>
  <c r="K14" i="5" s="1"/>
  <c r="J15" i="5"/>
  <c r="K15" i="5" s="1"/>
</calcChain>
</file>

<file path=xl/sharedStrings.xml><?xml version="1.0" encoding="utf-8"?>
<sst xmlns="http://schemas.openxmlformats.org/spreadsheetml/2006/main" count="34" uniqueCount="31">
  <si>
    <t>Метод сопоставимых рыночных цен (анализа рынка)</t>
  </si>
  <si>
    <t>Срок поставки (выполнения работ, оказания услуг):</t>
  </si>
  <si>
    <t>N п/п</t>
  </si>
  <si>
    <t>Наименование поставляемых товаров, выполняемых работ, оказываемых услуг</t>
  </si>
  <si>
    <t>Ед. изм.</t>
  </si>
  <si>
    <t>Кол-во (объем) закупаемого товара (работы, услуги)</t>
  </si>
  <si>
    <t>Источник информации о цене единицы товара, работы, услуги (руб./ед.изм.)</t>
  </si>
  <si>
    <t>Коэффициент вариации, в %
(не должен превышать 33%)</t>
  </si>
  <si>
    <t xml:space="preserve">Однородность (неоднородность) цены единицы товара, работы, услуги </t>
  </si>
  <si>
    <t>ИТОГО:</t>
  </si>
  <si>
    <t>Наименование валюты: российский рубль.</t>
  </si>
  <si>
    <t>Штука</t>
  </si>
  <si>
    <t>ОКПД2</t>
  </si>
  <si>
    <t>Обоснование начальной (максимальной) цены контракта</t>
  </si>
  <si>
    <t>Наименование закупки (предмет контракта):</t>
  </si>
  <si>
    <t>Используемый метод определения цены контракта:</t>
  </si>
  <si>
    <t>Начальная (максимальная) цена контракта:</t>
  </si>
  <si>
    <t>Начальная (максимальная) цена контракта, определенная методом сопоставимых                                      рыночных цен (анализа рынка)</t>
  </si>
  <si>
    <t>Средняя цена (с учетом всех налогов и сборов)</t>
  </si>
  <si>
    <t>Т.В.Кузнецова            +7(499)009-05-51</t>
  </si>
  <si>
    <t xml:space="preserve">Обоснование цены контракта подготовил: Заместитель начальника отдела планирования и осуществления закупок Дирекции по закупкам и хозяйственному обеспечению </t>
  </si>
  <si>
    <t>в течение 40 (сорока) рабочих дней с даты заключения Контракта</t>
  </si>
  <si>
    <t>Изделие кухонное из нержавеющей стали</t>
  </si>
  <si>
    <t>Овощерезка</t>
  </si>
  <si>
    <t>25.99.12.112</t>
  </si>
  <si>
    <t>КП рег.№01-05/01-1107/2026 от 29.05.2026       (ГИСП)</t>
  </si>
  <si>
    <t>КП рег.№01-05/01-1141/2026 от 02.07.2026</t>
  </si>
  <si>
    <t>КП рег.№01-05/01-1142/2026 от 02.07.2026</t>
  </si>
  <si>
    <t>Дата подготовки обоснования начальной (максимальной) цены контракта:                            "02" июля 2026 года</t>
  </si>
  <si>
    <t>497 543 (Четыреста девяносто семь тысяч пятьсот сорок три) рубля 34 копейки, с учетом всех налогов и сборов</t>
  </si>
  <si>
    <t>Поставка кухонного оборудования (изделия из нержавеющей стали)                                                                                                                                                                                                                                                                     для нужд Нижегородского филиала ФГБОУ ДПО ИРПО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</si>
</sst>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0"/>
      <color rgb="FF000000"/>
      <name val="Arial"/>
      <scheme val="minor"/>
    </font>
    <font>
      <sz val="8"/>
      <name val="Arial"/>
      <family val="2"/>
      <charset val="204"/>
      <scheme val="minor"/>
    </font>
    <font>
      <sz val="10"/>
      <color rgb="FF000000"/>
      <name val="Arial"/>
      <family val="2"/>
      <charset val="204"/>
    </font>
    <font>
      <sz val="12"/>
      <name val="Arial"/>
      <family val="2"/>
      <charset val="204"/>
      <scheme val="minor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FFFFFF"/>
      </left>
      <right style="thin">
        <color rgb="FFFFFFFF"/>
      </right>
      <top/>
      <bottom style="thin">
        <color rgb="FFFFFFFF"/>
      </bottom>
      <diagonal/>
    </border>
    <border>
      <left/>
      <right style="thin">
        <color rgb="FFFFFFFF"/>
      </right>
      <top/>
      <bottom style="thin">
        <color rgb="FFFFFFFF"/>
      </bottom>
      <diagonal/>
    </border>
    <border>
      <left/>
      <right/>
      <top/>
      <bottom style="thin">
        <color rgb="FFFFFFFF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indexed="64"/>
      </bottom>
      <diagonal/>
    </border>
    <border>
      <left style="thin">
        <color rgb="FFFFFFFF"/>
      </left>
      <right/>
      <top/>
      <bottom style="thin">
        <color rgb="FFFFFFFF"/>
      </bottom>
      <diagonal/>
    </border>
    <border>
      <left/>
      <right style="thin">
        <color rgb="FFFFFFFF"/>
      </right>
      <top/>
      <bottom/>
      <diagonal/>
    </border>
  </borders>
  <cellStyleXfs count="3">
    <xf numFmtId="0" fontId="0" fillId="0" borderId="0"/>
    <xf numFmtId="0" fontId="2" fillId="0" borderId="0">
      <alignment horizontal="center" vertical="center"/>
    </xf>
    <xf numFmtId="0" fontId="2" fillId="0" borderId="0">
      <alignment horizontal="right" vertical="center"/>
    </xf>
  </cellStyleXfs>
  <cellXfs count="63">
    <xf numFmtId="0" fontId="0" fillId="0" borderId="0" xfId="0"/>
    <xf numFmtId="0" fontId="3" fillId="0" borderId="0" xfId="0" applyFont="1" applyAlignment="1">
      <alignment horizontal="center" vertical="center"/>
    </xf>
    <xf numFmtId="0" fontId="3" fillId="0" borderId="0" xfId="0" applyFont="1" applyFill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4" fillId="0" borderId="0" xfId="0" applyFont="1" applyFill="1" applyAlignment="1">
      <alignment horizontal="center" vertical="center"/>
    </xf>
    <xf numFmtId="4" fontId="4" fillId="0" borderId="1" xfId="0" applyNumberFormat="1" applyFont="1" applyFill="1" applyBorder="1" applyAlignment="1">
      <alignment horizontal="center" vertical="center" wrapText="1"/>
    </xf>
    <xf numFmtId="0" fontId="4" fillId="0" borderId="18" xfId="0" applyFont="1" applyBorder="1" applyAlignment="1">
      <alignment horizontal="center" vertical="center" wrapText="1"/>
    </xf>
    <xf numFmtId="0" fontId="4" fillId="3" borderId="6" xfId="0" applyFont="1" applyFill="1" applyBorder="1" applyAlignment="1">
      <alignment horizontal="center" vertical="center" wrapText="1"/>
    </xf>
    <xf numFmtId="4" fontId="5" fillId="0" borderId="1" xfId="0" applyNumberFormat="1" applyFont="1" applyBorder="1" applyAlignment="1">
      <alignment horizontal="center" vertical="center"/>
    </xf>
    <xf numFmtId="0" fontId="4" fillId="0" borderId="14" xfId="0" applyFont="1" applyBorder="1" applyAlignment="1">
      <alignment horizontal="center" vertical="center"/>
    </xf>
    <xf numFmtId="0" fontId="4" fillId="0" borderId="15" xfId="0" applyFont="1" applyBorder="1" applyAlignment="1">
      <alignment horizontal="center" vertical="center"/>
    </xf>
    <xf numFmtId="0" fontId="4" fillId="0" borderId="16" xfId="0" applyFont="1" applyBorder="1" applyAlignment="1">
      <alignment horizontal="center" vertical="center"/>
    </xf>
    <xf numFmtId="0" fontId="4" fillId="0" borderId="15" xfId="0" applyFont="1" applyFill="1" applyBorder="1" applyAlignment="1">
      <alignment horizontal="center" vertical="center"/>
    </xf>
    <xf numFmtId="0" fontId="4" fillId="0" borderId="16" xfId="0" applyFont="1" applyFill="1" applyBorder="1" applyAlignment="1">
      <alignment horizontal="center" vertical="center"/>
    </xf>
    <xf numFmtId="0" fontId="4" fillId="0" borderId="17" xfId="0" applyFont="1" applyBorder="1" applyAlignment="1">
      <alignment horizontal="center" vertical="center" wrapText="1"/>
    </xf>
    <xf numFmtId="4" fontId="5" fillId="0" borderId="4" xfId="0" applyNumberFormat="1" applyFont="1" applyBorder="1" applyAlignment="1">
      <alignment horizontal="center" vertical="center"/>
    </xf>
    <xf numFmtId="0" fontId="4" fillId="0" borderId="18" xfId="0" applyFont="1" applyFill="1" applyBorder="1" applyAlignment="1">
      <alignment horizontal="center" vertical="center" wrapText="1"/>
    </xf>
    <xf numFmtId="0" fontId="5" fillId="0" borderId="18" xfId="0" applyFont="1" applyBorder="1" applyAlignment="1">
      <alignment horizontal="center" vertical="center" wrapText="1"/>
    </xf>
    <xf numFmtId="0" fontId="4" fillId="0" borderId="18" xfId="0" applyFont="1" applyBorder="1" applyAlignment="1">
      <alignment horizontal="center" vertical="center"/>
    </xf>
    <xf numFmtId="4" fontId="5" fillId="0" borderId="18" xfId="0" applyNumberFormat="1" applyFont="1" applyFill="1" applyBorder="1" applyAlignment="1">
      <alignment horizontal="center" vertical="center"/>
    </xf>
    <xf numFmtId="4" fontId="5" fillId="0" borderId="18" xfId="0" applyNumberFormat="1" applyFont="1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4" fontId="4" fillId="0" borderId="13" xfId="0" applyNumberFormat="1" applyFont="1" applyFill="1" applyBorder="1" applyAlignment="1">
      <alignment horizontal="center" vertical="center" wrapText="1"/>
    </xf>
    <xf numFmtId="4" fontId="4" fillId="3" borderId="13" xfId="0" applyNumberFormat="1" applyFont="1" applyFill="1" applyBorder="1" applyAlignment="1">
      <alignment horizontal="center" vertical="center" wrapText="1"/>
    </xf>
    <xf numFmtId="0" fontId="4" fillId="0" borderId="18" xfId="0" applyFont="1" applyFill="1" applyBorder="1" applyAlignment="1">
      <alignment horizontal="left" vertical="center" wrapText="1"/>
    </xf>
    <xf numFmtId="0" fontId="4" fillId="3" borderId="18" xfId="0" applyFont="1" applyFill="1" applyBorder="1" applyAlignment="1">
      <alignment horizontal="center" vertical="center" wrapText="1"/>
    </xf>
    <xf numFmtId="4" fontId="4" fillId="0" borderId="18" xfId="0" applyNumberFormat="1" applyFont="1" applyFill="1" applyBorder="1" applyAlignment="1">
      <alignment horizontal="center" vertical="center" wrapText="1"/>
    </xf>
    <xf numFmtId="4" fontId="4" fillId="0" borderId="18" xfId="0" applyNumberFormat="1" applyFont="1" applyBorder="1" applyAlignment="1">
      <alignment horizontal="center" vertical="center" wrapText="1"/>
    </xf>
    <xf numFmtId="10" fontId="4" fillId="3" borderId="18" xfId="0" applyNumberFormat="1" applyFont="1" applyFill="1" applyBorder="1" applyAlignment="1">
      <alignment horizontal="center" vertical="center" wrapText="1"/>
    </xf>
    <xf numFmtId="0" fontId="4" fillId="0" borderId="18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4" fillId="0" borderId="8" xfId="0" applyFont="1" applyBorder="1" applyAlignment="1">
      <alignment horizontal="center" vertical="center" wrapText="1"/>
    </xf>
    <xf numFmtId="0" fontId="4" fillId="0" borderId="0" xfId="0" applyFont="1" applyBorder="1" applyAlignment="1">
      <alignment vertical="center" wrapText="1"/>
    </xf>
    <xf numFmtId="0" fontId="4" fillId="0" borderId="21" xfId="0" applyFont="1" applyBorder="1" applyAlignment="1">
      <alignment vertical="center" wrapText="1"/>
    </xf>
    <xf numFmtId="0" fontId="4" fillId="0" borderId="20" xfId="0" applyFont="1" applyBorder="1" applyAlignment="1">
      <alignment horizontal="center" vertical="center" wrapText="1"/>
    </xf>
    <xf numFmtId="0" fontId="4" fillId="0" borderId="16" xfId="0" applyFont="1" applyBorder="1" applyAlignment="1">
      <alignment horizontal="center" vertical="center" wrapText="1"/>
    </xf>
    <xf numFmtId="0" fontId="4" fillId="0" borderId="18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 wrapText="1"/>
    </xf>
    <xf numFmtId="0" fontId="5" fillId="3" borderId="2" xfId="0" applyFont="1" applyFill="1" applyBorder="1" applyAlignment="1">
      <alignment horizontal="center" vertical="center" wrapText="1"/>
    </xf>
    <xf numFmtId="0" fontId="5" fillId="3" borderId="3" xfId="0" applyFont="1" applyFill="1" applyBorder="1" applyAlignment="1">
      <alignment horizontal="center" vertical="center" wrapText="1"/>
    </xf>
    <xf numFmtId="0" fontId="5" fillId="3" borderId="4" xfId="0" applyFont="1" applyFill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4" fillId="0" borderId="10" xfId="0" applyFont="1" applyBorder="1" applyAlignment="1">
      <alignment horizontal="center" vertical="center"/>
    </xf>
    <xf numFmtId="0" fontId="4" fillId="0" borderId="13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0" fontId="5" fillId="0" borderId="2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/>
    </xf>
    <xf numFmtId="0" fontId="4" fillId="0" borderId="11" xfId="0" applyFont="1" applyBorder="1" applyAlignment="1">
      <alignment horizontal="center" vertical="center"/>
    </xf>
    <xf numFmtId="0" fontId="4" fillId="0" borderId="12" xfId="0" applyFont="1" applyBorder="1" applyAlignment="1">
      <alignment horizontal="center" vertical="center"/>
    </xf>
    <xf numFmtId="0" fontId="4" fillId="0" borderId="19" xfId="0" applyFont="1" applyBorder="1" applyAlignment="1">
      <alignment horizontal="center" vertical="center"/>
    </xf>
  </cellXfs>
  <cellStyles count="3">
    <cellStyle name="S5" xfId="1" xr:uid="{2A4F25E2-5707-40A7-ACD2-E68BA9C19009}"/>
    <cellStyle name="S7" xfId="2" xr:uid="{E4909FAC-28A7-4CAA-99EB-9089A3211A1F}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C3EA16C-4558-4392-9685-B92932CAB7D2}">
  <sheetPr>
    <pageSetUpPr fitToPage="1"/>
  </sheetPr>
  <dimension ref="A1:M23"/>
  <sheetViews>
    <sheetView tabSelected="1" view="pageBreakPreview" zoomScale="70" zoomScaleNormal="90" zoomScaleSheetLayoutView="70" workbookViewId="0">
      <selection activeCell="H11" sqref="H11"/>
    </sheetView>
  </sheetViews>
  <sheetFormatPr defaultColWidth="12.5703125" defaultRowHeight="15" x14ac:dyDescent="0.2"/>
  <cols>
    <col min="1" max="1" width="6.28515625" style="1" bestFit="1" customWidth="1"/>
    <col min="2" max="2" width="43.140625" style="1" customWidth="1"/>
    <col min="3" max="3" width="16.5703125" style="1" customWidth="1"/>
    <col min="4" max="4" width="15.28515625" style="1" customWidth="1"/>
    <col min="5" max="5" width="15.140625" style="1" customWidth="1"/>
    <col min="6" max="6" width="19.85546875" style="2" customWidth="1"/>
    <col min="7" max="9" width="19" style="1" customWidth="1"/>
    <col min="10" max="10" width="15.5703125" style="1" customWidth="1"/>
    <col min="11" max="11" width="22.28515625" style="1" customWidth="1"/>
    <col min="12" max="12" width="18.42578125" style="1" customWidth="1"/>
    <col min="13" max="13" width="26.140625" style="1" customWidth="1"/>
    <col min="14" max="16384" width="12.5703125" style="1"/>
  </cols>
  <sheetData>
    <row r="1" spans="1:13" ht="23.45" customHeight="1" x14ac:dyDescent="0.2">
      <c r="A1" s="3"/>
      <c r="B1" s="3"/>
      <c r="C1" s="3"/>
      <c r="D1" s="3"/>
      <c r="E1" s="3"/>
      <c r="F1" s="4"/>
      <c r="G1" s="3"/>
      <c r="H1" s="33"/>
      <c r="I1" s="32"/>
      <c r="J1" s="3"/>
      <c r="K1" s="3"/>
      <c r="L1" s="52"/>
      <c r="M1" s="52"/>
    </row>
    <row r="2" spans="1:13" ht="23.25" customHeight="1" x14ac:dyDescent="0.2">
      <c r="A2" s="3"/>
      <c r="B2" s="53" t="s">
        <v>13</v>
      </c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</row>
    <row r="3" spans="1:13" ht="39" customHeight="1" x14ac:dyDescent="0.2">
      <c r="A3" s="40" t="s">
        <v>14</v>
      </c>
      <c r="B3" s="41"/>
      <c r="C3" s="41"/>
      <c r="D3" s="42"/>
      <c r="E3" s="55" t="s">
        <v>30</v>
      </c>
      <c r="F3" s="56"/>
      <c r="G3" s="56"/>
      <c r="H3" s="56"/>
      <c r="I3" s="56"/>
      <c r="J3" s="56"/>
      <c r="K3" s="56"/>
      <c r="L3" s="56"/>
      <c r="M3" s="57"/>
    </row>
    <row r="4" spans="1:13" ht="19.5" customHeight="1" x14ac:dyDescent="0.2">
      <c r="A4" s="40" t="s">
        <v>15</v>
      </c>
      <c r="B4" s="41"/>
      <c r="C4" s="41"/>
      <c r="D4" s="42"/>
      <c r="E4" s="40" t="s">
        <v>0</v>
      </c>
      <c r="F4" s="41"/>
      <c r="G4" s="41"/>
      <c r="H4" s="41"/>
      <c r="I4" s="41"/>
      <c r="J4" s="41"/>
      <c r="K4" s="41"/>
      <c r="L4" s="41"/>
      <c r="M4" s="42"/>
    </row>
    <row r="5" spans="1:13" ht="18" customHeight="1" x14ac:dyDescent="0.2">
      <c r="A5" s="40" t="s">
        <v>1</v>
      </c>
      <c r="B5" s="41"/>
      <c r="C5" s="41"/>
      <c r="D5" s="42"/>
      <c r="E5" s="43" t="s">
        <v>21</v>
      </c>
      <c r="F5" s="41"/>
      <c r="G5" s="41"/>
      <c r="H5" s="41"/>
      <c r="I5" s="41"/>
      <c r="J5" s="41"/>
      <c r="K5" s="41"/>
      <c r="L5" s="41"/>
      <c r="M5" s="42"/>
    </row>
    <row r="6" spans="1:13" ht="34.5" customHeight="1" x14ac:dyDescent="0.2">
      <c r="A6" s="40" t="s">
        <v>16</v>
      </c>
      <c r="B6" s="41"/>
      <c r="C6" s="41"/>
      <c r="D6" s="42"/>
      <c r="E6" s="44" t="s">
        <v>29</v>
      </c>
      <c r="F6" s="45"/>
      <c r="G6" s="45"/>
      <c r="H6" s="45"/>
      <c r="I6" s="45"/>
      <c r="J6" s="45"/>
      <c r="K6" s="45"/>
      <c r="L6" s="45"/>
      <c r="M6" s="46"/>
    </row>
    <row r="7" spans="1:13" ht="15.75" x14ac:dyDescent="0.2">
      <c r="A7" s="50"/>
      <c r="B7" s="50"/>
      <c r="C7" s="50"/>
      <c r="D7" s="50"/>
      <c r="E7" s="50"/>
      <c r="F7" s="50"/>
      <c r="G7" s="50"/>
      <c r="H7" s="50"/>
      <c r="I7" s="50"/>
      <c r="J7" s="50"/>
      <c r="K7" s="50"/>
      <c r="L7" s="50"/>
      <c r="M7" s="51"/>
    </row>
    <row r="8" spans="1:13" ht="15.75" customHeight="1" x14ac:dyDescent="0.2">
      <c r="A8" s="47" t="s">
        <v>2</v>
      </c>
      <c r="B8" s="47" t="s">
        <v>3</v>
      </c>
      <c r="C8" s="47" t="s">
        <v>12</v>
      </c>
      <c r="D8" s="47" t="s">
        <v>4</v>
      </c>
      <c r="E8" s="47" t="s">
        <v>5</v>
      </c>
      <c r="F8" s="58" t="s">
        <v>6</v>
      </c>
      <c r="G8" s="59"/>
      <c r="H8" s="59"/>
      <c r="I8" s="59"/>
      <c r="J8" s="47" t="s">
        <v>7</v>
      </c>
      <c r="K8" s="47" t="s">
        <v>8</v>
      </c>
      <c r="L8" s="47" t="s">
        <v>18</v>
      </c>
      <c r="M8" s="47" t="s">
        <v>17</v>
      </c>
    </row>
    <row r="9" spans="1:13" ht="15.75" customHeight="1" x14ac:dyDescent="0.2">
      <c r="A9" s="48"/>
      <c r="B9" s="48"/>
      <c r="C9" s="48"/>
      <c r="D9" s="48"/>
      <c r="E9" s="48"/>
      <c r="F9" s="60"/>
      <c r="G9" s="54"/>
      <c r="H9" s="54"/>
      <c r="I9" s="54"/>
      <c r="J9" s="48"/>
      <c r="K9" s="48"/>
      <c r="L9" s="48"/>
      <c r="M9" s="48"/>
    </row>
    <row r="10" spans="1:13" ht="15.75" customHeight="1" x14ac:dyDescent="0.2">
      <c r="A10" s="48"/>
      <c r="B10" s="48"/>
      <c r="C10" s="48"/>
      <c r="D10" s="48"/>
      <c r="E10" s="48"/>
      <c r="F10" s="61"/>
      <c r="G10" s="50"/>
      <c r="H10" s="50"/>
      <c r="I10" s="50"/>
      <c r="J10" s="48"/>
      <c r="K10" s="48"/>
      <c r="L10" s="48"/>
      <c r="M10" s="48"/>
    </row>
    <row r="11" spans="1:13" ht="93" customHeight="1" x14ac:dyDescent="0.2">
      <c r="A11" s="49"/>
      <c r="B11" s="62"/>
      <c r="C11" s="49"/>
      <c r="D11" s="49"/>
      <c r="E11" s="49"/>
      <c r="F11" s="5" t="s">
        <v>25</v>
      </c>
      <c r="G11" s="5" t="s">
        <v>26</v>
      </c>
      <c r="H11" s="5" t="s">
        <v>27</v>
      </c>
      <c r="I11" s="5" t="s">
        <v>27</v>
      </c>
      <c r="J11" s="49"/>
      <c r="K11" s="49"/>
      <c r="L11" s="49"/>
      <c r="M11" s="49"/>
    </row>
    <row r="12" spans="1:13" ht="15.75" x14ac:dyDescent="0.2">
      <c r="A12" s="22">
        <v>1</v>
      </c>
      <c r="B12" s="34">
        <v>2</v>
      </c>
      <c r="C12" s="34">
        <v>3</v>
      </c>
      <c r="D12" s="34">
        <v>4</v>
      </c>
      <c r="E12" s="34">
        <v>5</v>
      </c>
      <c r="F12" s="34">
        <v>6</v>
      </c>
      <c r="G12" s="34">
        <v>7</v>
      </c>
      <c r="H12" s="34">
        <v>8</v>
      </c>
      <c r="I12" s="34">
        <v>9</v>
      </c>
      <c r="J12" s="34">
        <v>10</v>
      </c>
      <c r="K12" s="34">
        <v>11</v>
      </c>
      <c r="L12" s="34">
        <v>12</v>
      </c>
      <c r="M12" s="34">
        <v>13</v>
      </c>
    </row>
    <row r="13" spans="1:13" ht="15.75" x14ac:dyDescent="0.2">
      <c r="A13" s="39"/>
      <c r="B13" s="39"/>
      <c r="C13" s="39"/>
      <c r="D13" s="39"/>
      <c r="E13" s="39"/>
      <c r="F13" s="39"/>
      <c r="G13" s="39"/>
      <c r="H13" s="39"/>
      <c r="I13" s="39"/>
      <c r="J13" s="39"/>
      <c r="K13" s="39"/>
      <c r="L13" s="39"/>
      <c r="M13" s="39"/>
    </row>
    <row r="14" spans="1:13" ht="24" customHeight="1" x14ac:dyDescent="0.2">
      <c r="A14" s="31">
        <v>1</v>
      </c>
      <c r="B14" s="26" t="s">
        <v>22</v>
      </c>
      <c r="C14" s="16" t="s">
        <v>24</v>
      </c>
      <c r="D14" s="27" t="s">
        <v>11</v>
      </c>
      <c r="E14" s="31">
        <v>2</v>
      </c>
      <c r="F14" s="28"/>
      <c r="G14" s="28">
        <v>218000</v>
      </c>
      <c r="H14" s="28">
        <v>210000</v>
      </c>
      <c r="I14" s="29">
        <v>222000</v>
      </c>
      <c r="J14" s="30">
        <f>STDEV(F14:I14)/AVERAGE(F14:I14)</f>
        <v>2.8200465815112864E-2</v>
      </c>
      <c r="K14" s="7" t="str">
        <f t="shared" ref="K14:K15" si="0">IF(J14&lt;0.33,"ОДНОРОДНЫЕ","НЕОДНОРОДНЫЕ")</f>
        <v>ОДНОРОДНЫЕ</v>
      </c>
      <c r="L14" s="24">
        <f>(G14+H14+I14)/3</f>
        <v>216666.66666666666</v>
      </c>
      <c r="M14" s="25">
        <v>433333.34</v>
      </c>
    </row>
    <row r="15" spans="1:13" ht="46.9" customHeight="1" x14ac:dyDescent="0.2">
      <c r="A15" s="31">
        <v>2</v>
      </c>
      <c r="B15" s="26" t="s">
        <v>23</v>
      </c>
      <c r="C15" s="16" t="s">
        <v>24</v>
      </c>
      <c r="D15" s="27" t="s">
        <v>11</v>
      </c>
      <c r="E15" s="31">
        <v>1</v>
      </c>
      <c r="F15" s="28">
        <v>60840</v>
      </c>
      <c r="G15" s="28">
        <v>67000</v>
      </c>
      <c r="H15" s="28">
        <v>64000</v>
      </c>
      <c r="I15" s="28">
        <v>65000</v>
      </c>
      <c r="J15" s="30">
        <f>STDEV(F15:I15)/AVERAGE(F15:I15)</f>
        <v>4.0019362959175915E-2</v>
      </c>
      <c r="K15" s="7" t="str">
        <f t="shared" si="0"/>
        <v>ОДНОРОДНЫЕ</v>
      </c>
      <c r="L15" s="24">
        <f>(F15+G15+H15+I15)/4</f>
        <v>64210</v>
      </c>
      <c r="M15" s="25">
        <f>E15*L15</f>
        <v>64210</v>
      </c>
    </row>
    <row r="16" spans="1:13" ht="30.6" customHeight="1" x14ac:dyDescent="0.2">
      <c r="A16" s="6"/>
      <c r="B16" s="17" t="s">
        <v>9</v>
      </c>
      <c r="C16" s="16"/>
      <c r="D16" s="18"/>
      <c r="E16" s="18"/>
      <c r="F16" s="19"/>
      <c r="G16" s="20"/>
      <c r="H16" s="20"/>
      <c r="I16" s="20"/>
      <c r="J16" s="20"/>
      <c r="K16" s="20"/>
      <c r="L16" s="15"/>
      <c r="M16" s="8">
        <f>M14+M15</f>
        <v>497543.34</v>
      </c>
    </row>
    <row r="17" spans="1:13" ht="20.25" customHeight="1" x14ac:dyDescent="0.2">
      <c r="A17" s="3"/>
      <c r="B17" s="3" t="s">
        <v>10</v>
      </c>
      <c r="C17" s="21"/>
      <c r="D17" s="3"/>
      <c r="E17" s="3"/>
      <c r="F17" s="4"/>
      <c r="G17" s="3"/>
      <c r="H17" s="33"/>
      <c r="I17" s="32"/>
      <c r="J17" s="3"/>
      <c r="K17" s="3"/>
      <c r="L17" s="3"/>
      <c r="M17" s="3"/>
    </row>
    <row r="18" spans="1:13" ht="27" customHeight="1" x14ac:dyDescent="0.2">
      <c r="A18" s="3"/>
      <c r="B18" s="3"/>
      <c r="C18" s="3"/>
      <c r="D18" s="3"/>
      <c r="E18" s="3"/>
      <c r="F18" s="4"/>
      <c r="G18" s="3"/>
      <c r="H18" s="33"/>
      <c r="I18" s="32"/>
      <c r="J18" s="3"/>
      <c r="K18" s="3"/>
      <c r="L18" s="3"/>
      <c r="M18" s="3"/>
    </row>
    <row r="19" spans="1:13" ht="54.6" customHeight="1" x14ac:dyDescent="0.2">
      <c r="A19" s="37" t="s">
        <v>20</v>
      </c>
      <c r="B19" s="38"/>
      <c r="C19" s="38"/>
      <c r="D19" s="38"/>
      <c r="E19" s="38"/>
      <c r="F19" s="35"/>
      <c r="G19" s="35"/>
      <c r="H19" s="35"/>
      <c r="I19" s="35"/>
      <c r="J19" s="35"/>
      <c r="K19" s="35" t="s">
        <v>19</v>
      </c>
      <c r="L19" s="35"/>
      <c r="M19" s="36"/>
    </row>
    <row r="20" spans="1:13" ht="10.5" customHeight="1" x14ac:dyDescent="0.2">
      <c r="A20" s="9"/>
      <c r="B20" s="10"/>
      <c r="C20" s="14"/>
      <c r="D20" s="10"/>
      <c r="E20" s="10"/>
      <c r="F20" s="12"/>
      <c r="G20" s="10"/>
      <c r="H20" s="10"/>
      <c r="I20" s="10"/>
      <c r="J20" s="10"/>
      <c r="K20" s="10"/>
      <c r="L20" s="10"/>
      <c r="M20" s="10"/>
    </row>
    <row r="21" spans="1:13" ht="21" hidden="1" customHeight="1" x14ac:dyDescent="0.2">
      <c r="A21" s="9"/>
      <c r="B21" s="10"/>
      <c r="C21" s="10"/>
      <c r="D21" s="10"/>
      <c r="E21" s="10"/>
      <c r="F21" s="12"/>
      <c r="G21" s="10"/>
      <c r="H21" s="10"/>
      <c r="I21" s="10"/>
      <c r="J21" s="10"/>
      <c r="K21" s="10"/>
      <c r="L21" s="10"/>
      <c r="M21" s="10"/>
    </row>
    <row r="22" spans="1:13" ht="72.599999999999994" customHeight="1" x14ac:dyDescent="0.2">
      <c r="B22" s="23" t="s">
        <v>28</v>
      </c>
      <c r="C22" s="10"/>
      <c r="D22" s="3"/>
      <c r="E22" s="11"/>
      <c r="F22" s="13"/>
      <c r="G22" s="11"/>
      <c r="H22" s="11"/>
      <c r="I22" s="11"/>
      <c r="J22" s="11"/>
      <c r="K22" s="11"/>
      <c r="L22" s="10"/>
      <c r="M22" s="10"/>
    </row>
    <row r="23" spans="1:13" ht="15.75" x14ac:dyDescent="0.2">
      <c r="C23" s="3"/>
    </row>
  </sheetData>
  <mergeCells count="23">
    <mergeCell ref="E8:E11"/>
    <mergeCell ref="L1:M1"/>
    <mergeCell ref="B2:M2"/>
    <mergeCell ref="A3:D3"/>
    <mergeCell ref="E3:M3"/>
    <mergeCell ref="A4:D4"/>
    <mergeCell ref="E4:M4"/>
    <mergeCell ref="A19:E19"/>
    <mergeCell ref="A13:M13"/>
    <mergeCell ref="A5:D5"/>
    <mergeCell ref="E5:M5"/>
    <mergeCell ref="A6:D6"/>
    <mergeCell ref="E6:M6"/>
    <mergeCell ref="M8:M11"/>
    <mergeCell ref="A7:M7"/>
    <mergeCell ref="L8:L11"/>
    <mergeCell ref="F8:I10"/>
    <mergeCell ref="J8:J11"/>
    <mergeCell ref="K8:K11"/>
    <mergeCell ref="A8:A11"/>
    <mergeCell ref="B8:B11"/>
    <mergeCell ref="C8:C11"/>
    <mergeCell ref="D8:D11"/>
  </mergeCells>
  <phoneticPr fontId="1" type="noConversion"/>
  <pageMargins left="0.7" right="0.7" top="0.75" bottom="0.75" header="0.3" footer="0.3"/>
  <pageSetup paperSize="9" scale="52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Уваров Вячеслав Андреевич</cp:lastModifiedBy>
  <cp:lastPrinted>2026-07-02T14:35:09Z</cp:lastPrinted>
  <dcterms:created xsi:type="dcterms:W3CDTF">2022-08-25T07:02:48Z</dcterms:created>
  <dcterms:modified xsi:type="dcterms:W3CDTF">2026-07-10T10:45:18Z</dcterms:modified>
</cp:coreProperties>
</file>