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Оказание услуг по обучению в области охраны труда (Плес)\"/>
    </mc:Choice>
  </mc:AlternateContent>
  <bookViews>
    <workbookView xWindow="1815" yWindow="2520" windowWidth="21600" windowHeight="11385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" l="1"/>
  <c r="O15" i="3" s="1"/>
  <c r="M15" i="3"/>
  <c r="K15" i="3"/>
  <c r="J15" i="3"/>
  <c r="I15" i="3"/>
  <c r="N14" i="3"/>
  <c r="O14" i="3" s="1"/>
  <c r="M14" i="3"/>
  <c r="K14" i="3"/>
  <c r="L14" i="3" s="1"/>
  <c r="J14" i="3"/>
  <c r="I14" i="3"/>
  <c r="N13" i="3"/>
  <c r="O13" i="3" s="1"/>
  <c r="M13" i="3"/>
  <c r="K13" i="3"/>
  <c r="J13" i="3"/>
  <c r="I13" i="3"/>
  <c r="L15" i="3" l="1"/>
  <c r="L13" i="3"/>
  <c r="N16" i="3"/>
  <c r="O16" i="3" s="1"/>
  <c r="M16" i="3"/>
  <c r="K16" i="3"/>
  <c r="J16" i="3"/>
  <c r="I16" i="3"/>
  <c r="N12" i="3"/>
  <c r="O12" i="3" s="1"/>
  <c r="M12" i="3"/>
  <c r="K12" i="3"/>
  <c r="J12" i="3"/>
  <c r="I12" i="3"/>
  <c r="N11" i="3"/>
  <c r="O11" i="3" s="1"/>
  <c r="M11" i="3"/>
  <c r="K11" i="3"/>
  <c r="J11" i="3"/>
  <c r="I11" i="3"/>
  <c r="N10" i="3"/>
  <c r="O10" i="3" s="1"/>
  <c r="M10" i="3"/>
  <c r="K10" i="3"/>
  <c r="J10" i="3"/>
  <c r="I10" i="3"/>
  <c r="L16" i="3" l="1"/>
  <c r="L11" i="3"/>
  <c r="L10" i="3"/>
  <c r="L12" i="3"/>
  <c r="N9" i="3" l="1"/>
  <c r="O9" i="3" s="1"/>
  <c r="O17" i="3" s="1"/>
  <c r="I9" i="3" l="1"/>
  <c r="J9" i="3"/>
  <c r="K9" i="3"/>
  <c r="M9" i="3"/>
  <c r="L9" i="3" l="1"/>
</calcChain>
</file>

<file path=xl/sharedStrings.xml><?xml version="1.0" encoding="utf-8"?>
<sst xmlns="http://schemas.openxmlformats.org/spreadsheetml/2006/main" count="52" uniqueCount="38">
  <si>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</si>
  <si>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</si>
  <si>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</si>
  <si>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</si>
  <si>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</si>
  <si>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</si>
  <si>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</si>
  <si>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</si>
  <si>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</si>
  <si>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</si>
  <si>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</si>
  <si>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Код по ОКПД2/КТРУ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</si>
  <si>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</si>
  <si>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</si>
  <si>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</si>
  <si>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</si>
  <si>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</si>
  <si>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</si>
  <si>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</si>
  <si>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</si>
  <si>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</si>
  <si>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</si>
  <si>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</si>
  <si>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</si>
  <si>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</si>
  <si>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чел</t>
  </si>
  <si>
    <t>85.42.19.900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</si>
  <si>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</si>
  <si>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</si>
  <si>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 xml:space="preserve">Обоснование начальной (максимальной) цены контракта, 
начальной цены единицы товара (НЦЕ) на оказание услуг по обучению в области охраны труда для нужд ФГБУ «СПб НИИФ» Минздрава России в 2026 году (Санаторий Плес) </t>
  </si>
  <si>
    <t>Обучение по дополнительной общеразвивающей программе "Безопасные методы и приемы выполнения работ при воздействии вредных и (или) опасных производственных факторов, опасностей, идентифицированных в рамках специальной оценки условий труда и оценки профессиональных рисков"</t>
  </si>
  <si>
    <t>Обучение по дополнительной общеразвивающей программе "Использование (применение) средств индивидуальной защиты"</t>
  </si>
  <si>
    <t>Обучение по дополнительной общеразвивающей программе "Оказание первой помощи пострадавшим"</t>
  </si>
  <si>
    <t>Обучение по основной программе профессионального обучения - программе повышения квалификации рабочих мест на право проведения работ "Безопасные методы и приемы выполнения работ повышенной опасности (работы на высоте, 2 группа безопасности работ)"</t>
  </si>
  <si>
    <t>Обучение по основной программе профессионального обучения - программе повышения квалификации рабочих на право проведения работ "Безопасные методы и приемы выполнения работ повышенной опасности (работы на высоте, 3 группа безопасности работ)"</t>
  </si>
  <si>
    <t>Обучение по основной программе профессионального обучения - программе повышения квалификации рабочих "Персонал, обслуживающий сосуды, работающие под давлением"</t>
  </si>
  <si>
    <t>Обучение по дополнительной профессиональной программе повышения квалификации "Общие требования промышленной безопасности (основы промышленной безопасности)"</t>
  </si>
  <si>
    <t>Обучение по дополнительной общеразвивающей программе "Ежегодные занятия с водителями автотранспортных средств"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</si>
</sst>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2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74543</xdr:colOff>
      <xdr:row>4</xdr:row>
      <xdr:rowOff>115957</xdr:rowOff>
    </xdr:from>
    <xdr:to>
      <xdr:col>3</xdr:col>
      <xdr:colOff>676965</xdr:colOff>
      <xdr:row>4</xdr:row>
      <xdr:rowOff>735717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5391" y="246821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7" zoomScaleNormal="100" workbookViewId="0">
      <selection activeCell="F10" sqref="F10"/>
    </sheetView>
  </sheetViews>
  <sheetFormatPr defaultRowHeight="15" x14ac:dyDescent="0.25"/>
  <cols>
    <col min="2" max="2" width="61.28515625" customWidth="1"/>
    <col min="3" max="3" width="1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</cols>
  <sheetData>
    <row r="1" spans="1:15" x14ac:dyDescent="0.25">
      <c r="A1" s="28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36" customHeight="1" x14ac:dyDescent="0.25">
      <c r="A2" s="18" t="s">
        <v>12</v>
      </c>
      <c r="B2" s="18"/>
      <c r="C2" s="19" t="s">
        <v>13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47.25" customHeight="1" x14ac:dyDescent="0.25">
      <c r="A3" s="18" t="s">
        <v>27</v>
      </c>
      <c r="B3" s="18"/>
      <c r="C3" s="20" t="s">
        <v>28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55.5" customHeight="1" x14ac:dyDescent="0.25">
      <c r="A4" s="18" t="s">
        <v>14</v>
      </c>
      <c r="B4" s="18"/>
      <c r="C4" s="20" t="s">
        <v>15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24.5" customHeight="1" x14ac:dyDescent="0.25">
      <c r="A5" s="18" t="s">
        <v>23</v>
      </c>
      <c r="B5" s="18"/>
      <c r="C5" s="21" t="s">
        <v>20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39.75" customHeight="1" x14ac:dyDescent="0.25">
      <c r="A6" s="22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8.75" customHeight="1" x14ac:dyDescent="0.25">
      <c r="A7" s="26" t="s">
        <v>1</v>
      </c>
      <c r="B7" s="27" t="s">
        <v>2</v>
      </c>
      <c r="C7" s="27" t="s">
        <v>11</v>
      </c>
      <c r="D7" s="27" t="s">
        <v>3</v>
      </c>
      <c r="E7" s="27" t="s">
        <v>18</v>
      </c>
      <c r="F7" s="27" t="s">
        <v>10</v>
      </c>
      <c r="G7" s="27"/>
      <c r="H7" s="27"/>
      <c r="I7" s="30" t="s">
        <v>4</v>
      </c>
      <c r="J7" s="23" t="s">
        <v>5</v>
      </c>
      <c r="K7" s="23"/>
      <c r="L7" s="23"/>
      <c r="M7" s="23" t="s">
        <v>17</v>
      </c>
      <c r="N7" s="24" t="s">
        <v>24</v>
      </c>
      <c r="O7" s="25" t="s">
        <v>19</v>
      </c>
    </row>
    <row r="8" spans="1:15" ht="127.5" x14ac:dyDescent="0.25">
      <c r="A8" s="26"/>
      <c r="B8" s="27"/>
      <c r="C8" s="27"/>
      <c r="D8" s="27"/>
      <c r="E8" s="27"/>
      <c r="F8" s="8" t="s">
        <v>6</v>
      </c>
      <c r="G8" s="8" t="s">
        <v>7</v>
      </c>
      <c r="H8" s="8" t="s">
        <v>8</v>
      </c>
      <c r="I8" s="27"/>
      <c r="J8" s="7" t="s">
        <v>16</v>
      </c>
      <c r="K8" s="8" t="s">
        <v>0</v>
      </c>
      <c r="L8" s="1" t="s">
        <v>9</v>
      </c>
      <c r="M8" s="23"/>
      <c r="N8" s="24"/>
      <c r="O8" s="25"/>
    </row>
    <row r="9" spans="1:15" ht="74.25" customHeight="1" x14ac:dyDescent="0.25">
      <c r="A9" s="10">
        <v>1</v>
      </c>
      <c r="B9" s="12" t="s">
        <v>30</v>
      </c>
      <c r="C9" s="9" t="s">
        <v>26</v>
      </c>
      <c r="D9" s="9" t="s">
        <v>25</v>
      </c>
      <c r="E9" s="9">
        <v>15</v>
      </c>
      <c r="F9" s="13">
        <v>550</v>
      </c>
      <c r="G9" s="13">
        <v>650</v>
      </c>
      <c r="H9" s="13">
        <v>800</v>
      </c>
      <c r="I9" s="2">
        <f t="shared" ref="I9" si="0">COUNT(F9:H9)</f>
        <v>3</v>
      </c>
      <c r="J9" s="2">
        <f t="shared" ref="J9" si="1">IF(ISERR(AVERAGE(F9:H9)),"",AVERAGE(F9:H9))</f>
        <v>666.67</v>
      </c>
      <c r="K9" s="2">
        <f t="shared" ref="K9" si="2">IF(ISERR(STDEV(F9:H9)),"",STDEV(F9:H9))</f>
        <v>125.83</v>
      </c>
      <c r="L9" s="3">
        <f t="shared" ref="L9" si="3">IF(ISERR(K9/J9),"",K9/J9)</f>
        <v>0.189</v>
      </c>
      <c r="M9" s="4">
        <f t="shared" ref="M9" si="4">AVERAGE(F9:H9)</f>
        <v>666.67</v>
      </c>
      <c r="N9" s="4">
        <f t="shared" ref="N9:N16" si="5">MIN(F9:H9)</f>
        <v>550</v>
      </c>
      <c r="O9" s="5">
        <f t="shared" ref="O9:O16" si="6">N9*E9</f>
        <v>8250</v>
      </c>
    </row>
    <row r="10" spans="1:15" ht="24" x14ac:dyDescent="0.25">
      <c r="A10" s="11">
        <v>2</v>
      </c>
      <c r="B10" s="12" t="s">
        <v>31</v>
      </c>
      <c r="C10" s="9" t="s">
        <v>26</v>
      </c>
      <c r="D10" s="9" t="s">
        <v>25</v>
      </c>
      <c r="E10" s="9">
        <v>15</v>
      </c>
      <c r="F10" s="13">
        <v>550</v>
      </c>
      <c r="G10" s="13">
        <v>650</v>
      </c>
      <c r="H10" s="13">
        <v>800</v>
      </c>
      <c r="I10" s="2">
        <f t="shared" ref="I10:I13" si="7">COUNT(F10:H10)</f>
        <v>3</v>
      </c>
      <c r="J10" s="2">
        <f t="shared" ref="J10:J13" si="8">IF(ISERR(AVERAGE(F10:H10)),"",AVERAGE(F10:H10))</f>
        <v>666.67</v>
      </c>
      <c r="K10" s="2">
        <f t="shared" ref="K10:K13" si="9">IF(ISERR(STDEV(F10:H10)),"",STDEV(F10:H10))</f>
        <v>125.83</v>
      </c>
      <c r="L10" s="3">
        <f t="shared" ref="L10:L13" si="10">IF(ISERR(K10/J10),"",K10/J10)</f>
        <v>0.189</v>
      </c>
      <c r="M10" s="4">
        <f t="shared" ref="M10:M13" si="11">AVERAGE(F10:H10)</f>
        <v>666.67</v>
      </c>
      <c r="N10" s="4">
        <f t="shared" si="5"/>
        <v>550</v>
      </c>
      <c r="O10" s="5">
        <f t="shared" si="6"/>
        <v>8250</v>
      </c>
    </row>
    <row r="11" spans="1:15" ht="24" x14ac:dyDescent="0.25">
      <c r="A11" s="11">
        <v>3</v>
      </c>
      <c r="B11" s="12" t="s">
        <v>32</v>
      </c>
      <c r="C11" s="9" t="s">
        <v>26</v>
      </c>
      <c r="D11" s="9" t="s">
        <v>25</v>
      </c>
      <c r="E11" s="9">
        <v>15</v>
      </c>
      <c r="F11" s="13">
        <v>550</v>
      </c>
      <c r="G11" s="13">
        <v>650</v>
      </c>
      <c r="H11" s="13">
        <v>800</v>
      </c>
      <c r="I11" s="2">
        <f t="shared" si="7"/>
        <v>3</v>
      </c>
      <c r="J11" s="2">
        <f t="shared" si="8"/>
        <v>666.67</v>
      </c>
      <c r="K11" s="2">
        <f t="shared" si="9"/>
        <v>125.83</v>
      </c>
      <c r="L11" s="3">
        <f t="shared" si="10"/>
        <v>0.189</v>
      </c>
      <c r="M11" s="4">
        <f t="shared" si="11"/>
        <v>666.67</v>
      </c>
      <c r="N11" s="4">
        <f t="shared" si="5"/>
        <v>550</v>
      </c>
      <c r="O11" s="5">
        <f t="shared" si="6"/>
        <v>8250</v>
      </c>
    </row>
    <row r="12" spans="1:15" ht="48" x14ac:dyDescent="0.25">
      <c r="A12" s="11">
        <v>4</v>
      </c>
      <c r="B12" s="12" t="s">
        <v>33</v>
      </c>
      <c r="C12" s="9" t="s">
        <v>26</v>
      </c>
      <c r="D12" s="9" t="s">
        <v>25</v>
      </c>
      <c r="E12" s="9">
        <v>72</v>
      </c>
      <c r="F12" s="13">
        <v>750</v>
      </c>
      <c r="G12" s="13">
        <v>850</v>
      </c>
      <c r="H12" s="13">
        <v>800</v>
      </c>
      <c r="I12" s="2">
        <f t="shared" si="7"/>
        <v>3</v>
      </c>
      <c r="J12" s="2">
        <f t="shared" si="8"/>
        <v>800</v>
      </c>
      <c r="K12" s="2">
        <f t="shared" si="9"/>
        <v>50</v>
      </c>
      <c r="L12" s="3">
        <f t="shared" si="10"/>
        <v>6.3E-2</v>
      </c>
      <c r="M12" s="4">
        <f t="shared" si="11"/>
        <v>800</v>
      </c>
      <c r="N12" s="4">
        <f t="shared" si="5"/>
        <v>750</v>
      </c>
      <c r="O12" s="5">
        <f t="shared" si="6"/>
        <v>54000</v>
      </c>
    </row>
    <row r="13" spans="1:15" ht="48" x14ac:dyDescent="0.25">
      <c r="A13" s="14">
        <v>5</v>
      </c>
      <c r="B13" s="12" t="s">
        <v>34</v>
      </c>
      <c r="C13" s="9" t="s">
        <v>26</v>
      </c>
      <c r="D13" s="9" t="s">
        <v>25</v>
      </c>
      <c r="E13" s="9">
        <v>7</v>
      </c>
      <c r="F13" s="13">
        <v>750</v>
      </c>
      <c r="G13" s="13">
        <v>850</v>
      </c>
      <c r="H13" s="13">
        <v>1000</v>
      </c>
      <c r="I13" s="2">
        <f t="shared" si="7"/>
        <v>3</v>
      </c>
      <c r="J13" s="2">
        <f t="shared" si="8"/>
        <v>866.67</v>
      </c>
      <c r="K13" s="2">
        <f t="shared" si="9"/>
        <v>125.83</v>
      </c>
      <c r="L13" s="3">
        <f t="shared" si="10"/>
        <v>0.14499999999999999</v>
      </c>
      <c r="M13" s="4">
        <f t="shared" si="11"/>
        <v>866.67</v>
      </c>
      <c r="N13" s="4">
        <f t="shared" si="5"/>
        <v>750</v>
      </c>
      <c r="O13" s="5">
        <f t="shared" si="6"/>
        <v>5250</v>
      </c>
    </row>
    <row r="14" spans="1:15" ht="36" x14ac:dyDescent="0.25">
      <c r="A14" s="14">
        <v>6</v>
      </c>
      <c r="B14" s="12" t="s">
        <v>35</v>
      </c>
      <c r="C14" s="9" t="s">
        <v>26</v>
      </c>
      <c r="D14" s="9" t="s">
        <v>25</v>
      </c>
      <c r="E14" s="9">
        <v>5</v>
      </c>
      <c r="F14" s="13">
        <v>1600</v>
      </c>
      <c r="G14" s="13">
        <v>1700</v>
      </c>
      <c r="H14" s="13">
        <v>2000</v>
      </c>
      <c r="I14" s="2">
        <f t="shared" ref="I14:I15" si="12">COUNT(F14:H14)</f>
        <v>3</v>
      </c>
      <c r="J14" s="2">
        <f t="shared" ref="J14:J15" si="13">IF(ISERR(AVERAGE(F14:H14)),"",AVERAGE(F14:H14))</f>
        <v>1766.67</v>
      </c>
      <c r="K14" s="2">
        <f t="shared" ref="K14:K15" si="14">IF(ISERR(STDEV(F14:H14)),"",STDEV(F14:H14))</f>
        <v>208.17</v>
      </c>
      <c r="L14" s="3">
        <f t="shared" ref="L14:L15" si="15">IF(ISERR(K14/J14),"",K14/J14)</f>
        <v>0.11799999999999999</v>
      </c>
      <c r="M14" s="4">
        <f t="shared" ref="M14:M15" si="16">AVERAGE(F14:H14)</f>
        <v>1766.67</v>
      </c>
      <c r="N14" s="4">
        <f t="shared" si="5"/>
        <v>1600</v>
      </c>
      <c r="O14" s="5">
        <f t="shared" si="6"/>
        <v>8000</v>
      </c>
    </row>
    <row r="15" spans="1:15" ht="36" x14ac:dyDescent="0.25">
      <c r="A15" s="14">
        <v>7</v>
      </c>
      <c r="B15" s="12" t="s">
        <v>36</v>
      </c>
      <c r="C15" s="9" t="s">
        <v>26</v>
      </c>
      <c r="D15" s="9" t="s">
        <v>25</v>
      </c>
      <c r="E15" s="9">
        <v>1</v>
      </c>
      <c r="F15" s="13">
        <v>2500</v>
      </c>
      <c r="G15" s="13">
        <v>2600</v>
      </c>
      <c r="H15" s="13">
        <v>2000</v>
      </c>
      <c r="I15" s="2">
        <f t="shared" si="12"/>
        <v>3</v>
      </c>
      <c r="J15" s="2">
        <f t="shared" si="13"/>
        <v>2366.67</v>
      </c>
      <c r="K15" s="2">
        <f t="shared" si="14"/>
        <v>321.45999999999998</v>
      </c>
      <c r="L15" s="3">
        <f t="shared" si="15"/>
        <v>0.13600000000000001</v>
      </c>
      <c r="M15" s="4">
        <f t="shared" si="16"/>
        <v>2366.67</v>
      </c>
      <c r="N15" s="4">
        <f t="shared" si="5"/>
        <v>2000</v>
      </c>
      <c r="O15" s="5">
        <f t="shared" si="6"/>
        <v>2000</v>
      </c>
    </row>
    <row r="16" spans="1:15" ht="24" x14ac:dyDescent="0.25">
      <c r="A16" s="11">
        <v>8</v>
      </c>
      <c r="B16" s="12" t="s">
        <v>37</v>
      </c>
      <c r="C16" s="9" t="s">
        <v>26</v>
      </c>
      <c r="D16" s="9" t="s">
        <v>25</v>
      </c>
      <c r="E16" s="9">
        <v>5</v>
      </c>
      <c r="F16" s="13">
        <v>650</v>
      </c>
      <c r="G16" s="13">
        <v>750</v>
      </c>
      <c r="H16" s="13">
        <v>1000</v>
      </c>
      <c r="I16" s="2">
        <f t="shared" ref="I16" si="17">COUNT(F16:H16)</f>
        <v>3</v>
      </c>
      <c r="J16" s="2">
        <f t="shared" ref="J16" si="18">IF(ISERR(AVERAGE(F16:H16)),"",AVERAGE(F16:H16))</f>
        <v>800</v>
      </c>
      <c r="K16" s="2">
        <f t="shared" ref="K16" si="19">IF(ISERR(STDEV(F16:H16)),"",STDEV(F16:H16))</f>
        <v>180.28</v>
      </c>
      <c r="L16" s="3">
        <f t="shared" ref="L16" si="20">IF(ISERR(K16/J16),"",K16/J16)</f>
        <v>0.22500000000000001</v>
      </c>
      <c r="M16" s="4">
        <f t="shared" ref="M16" si="21">AVERAGE(F16:H16)</f>
        <v>800</v>
      </c>
      <c r="N16" s="4">
        <f t="shared" si="5"/>
        <v>650</v>
      </c>
      <c r="O16" s="5">
        <f t="shared" si="6"/>
        <v>3250</v>
      </c>
    </row>
    <row r="17" spans="1:15" ht="23.25" customHeight="1" x14ac:dyDescent="0.25">
      <c r="A17" s="15" t="s">
        <v>21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5">
        <f>SUM(O9:O16)</f>
        <v>97250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</sheetData>
  <mergeCells count="22">
    <mergeCell ref="A1:O1"/>
    <mergeCell ref="B7:B8"/>
    <mergeCell ref="D7:D8"/>
    <mergeCell ref="E7:E8"/>
    <mergeCell ref="F7:H7"/>
    <mergeCell ref="I7:I8"/>
    <mergeCell ref="A17:N17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</mergeCells>
  <phoneticPr fontId="5" type="noConversion"/>
  <conditionalFormatting sqref="L9">
    <cfRule type="cellIs" dxfId="23" priority="28" stopIfTrue="1" operator="greaterThanOrEqual">
      <formula>0.33</formula>
    </cfRule>
    <cfRule type="cellIs" dxfId="22" priority="29" stopIfTrue="1" operator="greaterThanOrEqual">
      <formula>0.33</formula>
    </cfRule>
    <cfRule type="cellIs" dxfId="21" priority="30" stopIfTrue="1" operator="between">
      <formula>33</formula>
      <formula>100</formula>
    </cfRule>
  </conditionalFormatting>
  <conditionalFormatting sqref="L10">
    <cfRule type="cellIs" dxfId="20" priority="22" stopIfTrue="1" operator="greaterThanOrEqual">
      <formula>0.33</formula>
    </cfRule>
    <cfRule type="cellIs" dxfId="19" priority="23" stopIfTrue="1" operator="greaterThanOrEqual">
      <formula>0.33</formula>
    </cfRule>
    <cfRule type="cellIs" dxfId="18" priority="24" stopIfTrue="1" operator="between">
      <formula>33</formula>
      <formula>100</formula>
    </cfRule>
  </conditionalFormatting>
  <conditionalFormatting sqref="L11">
    <cfRule type="cellIs" dxfId="17" priority="19" stopIfTrue="1" operator="greaterThanOrEqual">
      <formula>0.33</formula>
    </cfRule>
    <cfRule type="cellIs" dxfId="16" priority="20" stopIfTrue="1" operator="greaterThanOrEqual">
      <formula>0.33</formula>
    </cfRule>
    <cfRule type="cellIs" dxfId="15" priority="21" stopIfTrue="1" operator="between">
      <formula>33</formula>
      <formula>100</formula>
    </cfRule>
  </conditionalFormatting>
  <conditionalFormatting sqref="L12">
    <cfRule type="cellIs" dxfId="14" priority="13" stopIfTrue="1" operator="greaterThanOrEqual">
      <formula>0.33</formula>
    </cfRule>
    <cfRule type="cellIs" dxfId="13" priority="14" stopIfTrue="1" operator="greaterThanOrEqual">
      <formula>0.33</formula>
    </cfRule>
    <cfRule type="cellIs" dxfId="12" priority="15" stopIfTrue="1" operator="between">
      <formula>33</formula>
      <formula>100</formula>
    </cfRule>
  </conditionalFormatting>
  <conditionalFormatting sqref="L16">
    <cfRule type="cellIs" dxfId="11" priority="10" stopIfTrue="1" operator="greaterThanOrEqual">
      <formula>0.33</formula>
    </cfRule>
    <cfRule type="cellIs" dxfId="10" priority="11" stopIfTrue="1" operator="greaterThanOrEqual">
      <formula>0.33</formula>
    </cfRule>
    <cfRule type="cellIs" dxfId="9" priority="12" stopIfTrue="1" operator="between">
      <formula>33</formula>
      <formula>100</formula>
    </cfRule>
  </conditionalFormatting>
  <conditionalFormatting sqref="L13">
    <cfRule type="cellIs" dxfId="8" priority="7" stopIfTrue="1" operator="greaterThanOrEqual">
      <formula>0.33</formula>
    </cfRule>
    <cfRule type="cellIs" dxfId="7" priority="8" stopIfTrue="1" operator="greaterThanOrEqual">
      <formula>0.33</formula>
    </cfRule>
    <cfRule type="cellIs" dxfId="6" priority="9" stopIfTrue="1" operator="between">
      <formula>33</formula>
      <formula>100</formula>
    </cfRule>
  </conditionalFormatting>
  <conditionalFormatting sqref="L14">
    <cfRule type="cellIs" dxfId="5" priority="4" stopIfTrue="1" operator="greaterThanOrEqual">
      <formula>0.33</formula>
    </cfRule>
    <cfRule type="cellIs" dxfId="4" priority="5" stopIfTrue="1" operator="greaterThanOrEqual">
      <formula>0.33</formula>
    </cfRule>
    <cfRule type="cellIs" dxfId="3" priority="6" stopIfTrue="1" operator="between">
      <formula>33</formula>
      <formula>100</formula>
    </cfRule>
  </conditionalFormatting>
  <conditionalFormatting sqref="L15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2026-06-19T08:28:06Z</dcterms:modified>
</cp:coreProperties>
</file>