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P10" i="1" s="1"/>
  <c r="N10" i="1"/>
  <c r="K10" i="1"/>
  <c r="L10" i="1" s="1"/>
  <c r="M10" i="1" s="1"/>
  <c r="O9" i="1"/>
  <c r="P9" i="1" s="1"/>
  <c r="N9" i="1"/>
  <c r="K9" i="1"/>
  <c r="L9" i="1" s="1"/>
  <c r="M9" i="1" s="1"/>
  <c r="O8" i="1"/>
  <c r="P8" i="1" s="1"/>
  <c r="N8" i="1"/>
  <c r="K8" i="1"/>
  <c r="L8" i="1" s="1"/>
  <c r="M8" i="1" s="1"/>
  <c r="K7" i="1" l="1"/>
  <c r="K6" i="1"/>
  <c r="L6" i="1" s="1"/>
  <c r="M6" i="1" s="1"/>
  <c r="O7" i="1" l="1"/>
  <c r="P7" i="1" s="1"/>
  <c r="N7" i="1"/>
  <c r="L7" i="1"/>
  <c r="M7" i="1" s="1"/>
  <c r="O6" i="1"/>
  <c r="P6" i="1" s="1"/>
  <c r="N6" i="1"/>
  <c r="P11" i="1" l="1"/>
</calcChain>
</file>

<file path=xl/sharedStrings.xml><?xml version="1.0" encoding="utf-8"?>
<sst xmlns="http://schemas.openxmlformats.org/spreadsheetml/2006/main" count="43" uniqueCount="32">
  <si>
    <r>
      <t xml:space="preserve"> </t>
    </r>
    <r>
      <rPr>
        <i/>
        <sz val="10"/>
        <color indexed="8"/>
        <rFont val="Times New Roman"/>
        <family val="1"/>
        <charset val="204"/>
      </rPr>
      <t>Приложение № 2 к обоснованию НМЦК</t>
    </r>
  </si>
  <si>
    <t>Расчет начальной (максимальной) цены контракта</t>
  </si>
  <si>
    <r>
  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 Для определения начальной (максимальной) цены контракта были испол</t>
    </r>
    <r>
      <rPr>
        <sz val="10"/>
        <rFont val="Times New Roman"/>
        <family val="1"/>
        <charset val="204"/>
      </rPr>
      <t xml:space="preserve">ьзованы: коммерческие предложения. </t>
    </r>
    <r>
      <rPr>
        <sz val="10"/>
        <color indexed="8"/>
        <rFont val="Times New Roman"/>
        <family val="1"/>
        <charset val="204"/>
      </rPr>
      <t xml:space="preserve">При определении Н(М)ЦК применялся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  </r>
  </si>
  <si>
    <t>№</t>
  </si>
  <si>
    <t>Наименование предмета контракта</t>
  </si>
  <si>
    <t>Наименование изделия</t>
  </si>
  <si>
    <t>Технические характеристики</t>
  </si>
  <si>
    <t>Ед. изм</t>
  </si>
  <si>
    <t>Кол-во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</si>
  <si>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</si>
  <si>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</si>
  <si>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t>Поставщик 1</t>
  </si>
  <si>
    <t>Поставщик 2</t>
  </si>
  <si>
    <t>Поставщик 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</si>
  <si>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</si>
  <si>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</si>
  <si>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</si>
  <si>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</si>
  <si>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Минимальная цена за единицу изм. по представленным коммерческим предложениям (руб.)</t>
  </si>
  <si>
    <t>Н(М)Ц контракта,
 (руб.)*</t>
  </si>
  <si>
    <t xml:space="preserve">Характеристики указаны в Приложение № 1 к Техническому заданию  </t>
  </si>
  <si>
    <t>ИТОГО</t>
  </si>
  <si>
    <t xml:space="preserve">В начальную (максимальную) цену контракта включены все расходы поставщика, связанные с выполнением условий контракта, в том числе расходы на страхование, уплату пошлин, налогов, сборов и других обязательных платежей, установленных законодательством Российской Федерации, включая расходы на транспортировку.    </t>
  </si>
  <si>
    <t xml:space="preserve">При определении начальной (максимальной) цены контракта, в целях более эффективного использования денежных средств (ст.34 "Принцип эффективности использования бюджетных средств" Бюджетного кодекса Российской Федерации от 31.07.1998  № 145-ФЗ, письмо Минфина России от 16 июня 2017 г. № 24-01-10/37713), установлена цена за единицу измерения, равная минимальному значению цен среди представленных коммерческих предложений. </t>
  </si>
  <si>
    <t xml:space="preserve"> 
Специалист по материально-техническому снабжению                                                                                           Скворцова Надежда Олеговна
</t>
  </si>
  <si>
    <t>шт</t>
  </si>
  <si>
    <t>Поставка тряпок для уборки</t>
  </si>
  <si>
    <t>Тряпка для очистки поверхностей</t>
  </si>
  <si>
    <t>Тряпки для мытья полов, посуды, удаления пыли</t>
  </si>
  <si>
    <r>
      <t xml:space="preserve">Коммерческое предложение (вх. </t>
    </r>
    <r>
      <rPr>
        <b/>
        <sz val="10"/>
        <rFont val="Times New Roman"/>
        <family val="1"/>
        <charset val="204"/>
      </rPr>
      <t>№ 830-01-22 от 22.05.2026)</t>
    </r>
  </si>
  <si>
    <r>
      <t xml:space="preserve">Коммерческое предложение (вх. </t>
    </r>
    <r>
      <rPr>
        <b/>
        <sz val="10"/>
        <rFont val="Times New Roman"/>
        <family val="1"/>
        <charset val="204"/>
      </rPr>
      <t>№ 831-01-22 от 22.05.2026)</t>
    </r>
  </si>
  <si>
    <r>
      <t xml:space="preserve">Коммерческое предложение   (вх. </t>
    </r>
    <r>
      <rPr>
        <b/>
        <sz val="10"/>
        <rFont val="Times New Roman"/>
        <family val="1"/>
        <charset val="204"/>
      </rPr>
      <t>№832-01-22 от 25.05.2026)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</si>
</sst>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4</xdr:row>
      <xdr:rowOff>952500</xdr:rowOff>
    </xdr:from>
    <xdr:to>
      <xdr:col>13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0" y="2428875"/>
          <a:ext cx="1247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4</xdr:row>
      <xdr:rowOff>923925</xdr:rowOff>
    </xdr:from>
    <xdr:to>
      <xdr:col>11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34825" y="24003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81643</xdr:colOff>
      <xdr:row>4</xdr:row>
      <xdr:rowOff>371475</xdr:rowOff>
    </xdr:from>
    <xdr:to>
      <xdr:col>14</xdr:col>
      <xdr:colOff>14968</xdr:colOff>
      <xdr:row>4</xdr:row>
      <xdr:rowOff>733425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473918" y="1847850"/>
          <a:ext cx="1447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326571</xdr:colOff>
      <xdr:row>4</xdr:row>
      <xdr:rowOff>1943100</xdr:rowOff>
    </xdr:from>
    <xdr:to>
      <xdr:col>13</xdr:col>
      <xdr:colOff>478971</xdr:colOff>
      <xdr:row>4</xdr:row>
      <xdr:rowOff>2171700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718846" y="3419475"/>
          <a:ext cx="1524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tabSelected="1" topLeftCell="C1" zoomScale="70" zoomScaleNormal="70" workbookViewId="0">
      <selection activeCell="I10" sqref="I10"/>
    </sheetView>
  </sheetViews>
  <sheetFormatPr defaultColWidth="9.109375" defaultRowHeight="13.2" x14ac:dyDescent="0.25"/>
  <cols>
    <col min="1" max="1" width="9.109375" style="1"/>
    <col min="2" max="2" width="8.33203125" style="1" customWidth="1"/>
    <col min="3" max="3" width="30" style="1" customWidth="1"/>
    <col min="4" max="4" width="34.33203125" style="1" customWidth="1"/>
    <col min="5" max="5" width="40.33203125" style="1" customWidth="1"/>
    <col min="6" max="6" width="9.88671875" style="1" customWidth="1"/>
    <col min="7" max="7" width="10.109375" style="2" customWidth="1"/>
    <col min="8" max="8" width="15.33203125" style="1" customWidth="1"/>
    <col min="9" max="9" width="14.5546875" style="1" customWidth="1"/>
    <col min="10" max="10" width="15.21875" style="1" customWidth="1"/>
    <col min="11" max="11" width="16.6640625" style="1" customWidth="1"/>
    <col min="12" max="12" width="18.109375" style="1" customWidth="1"/>
    <col min="13" max="13" width="19" style="14" customWidth="1"/>
    <col min="14" max="14" width="22.6640625" style="1" customWidth="1"/>
    <col min="15" max="15" width="16.33203125" style="1" customWidth="1"/>
    <col min="16" max="16" width="17" style="1" customWidth="1"/>
    <col min="17" max="16384" width="9.109375" style="1"/>
  </cols>
  <sheetData>
    <row r="1" spans="2:17" ht="32.25" customHeight="1" x14ac:dyDescent="0.3">
      <c r="K1" s="29" t="s">
        <v>0</v>
      </c>
      <c r="L1" s="30"/>
      <c r="M1" s="30"/>
      <c r="N1" s="30"/>
      <c r="O1" s="30"/>
      <c r="P1" s="30"/>
      <c r="Q1" s="3"/>
    </row>
    <row r="2" spans="2:17" ht="20.399999999999999" x14ac:dyDescent="0.3">
      <c r="D2" s="31" t="s">
        <v>1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4"/>
      <c r="P2" s="4"/>
      <c r="Q2" s="3"/>
    </row>
    <row r="3" spans="2:17" ht="59.25" customHeight="1" x14ac:dyDescent="0.25">
      <c r="C3" s="34" t="s">
        <v>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7" ht="59.25" customHeight="1" x14ac:dyDescent="0.25">
      <c r="B4" s="26" t="s">
        <v>3</v>
      </c>
      <c r="C4" s="27" t="s">
        <v>4</v>
      </c>
      <c r="D4" s="26" t="s">
        <v>5</v>
      </c>
      <c r="E4" s="26" t="s">
        <v>6</v>
      </c>
      <c r="F4" s="26" t="s">
        <v>7</v>
      </c>
      <c r="G4" s="26" t="s">
        <v>8</v>
      </c>
      <c r="H4" s="5" t="s">
        <v>29</v>
      </c>
      <c r="I4" s="5" t="s">
        <v>30</v>
      </c>
      <c r="J4" s="5" t="s">
        <v>31</v>
      </c>
      <c r="K4" s="33" t="s">
        <v>9</v>
      </c>
      <c r="L4" s="33"/>
      <c r="M4" s="33"/>
      <c r="N4" s="35" t="s">
        <v>10</v>
      </c>
      <c r="O4" s="35"/>
      <c r="P4" s="35"/>
    </row>
    <row r="5" spans="2:17" ht="171.6" x14ac:dyDescent="0.25">
      <c r="B5" s="27"/>
      <c r="C5" s="28"/>
      <c r="D5" s="26"/>
      <c r="E5" s="27"/>
      <c r="F5" s="26"/>
      <c r="G5" s="27"/>
      <c r="H5" s="6" t="s">
        <v>11</v>
      </c>
      <c r="I5" s="17" t="s">
        <v>12</v>
      </c>
      <c r="J5" s="17" t="s">
        <v>13</v>
      </c>
      <c r="K5" s="6" t="s">
        <v>14</v>
      </c>
      <c r="L5" s="6" t="s">
        <v>15</v>
      </c>
      <c r="M5" s="6" t="s">
        <v>16</v>
      </c>
      <c r="N5" s="7" t="s">
        <v>17</v>
      </c>
      <c r="O5" s="6" t="s">
        <v>18</v>
      </c>
      <c r="P5" s="8" t="s">
        <v>19</v>
      </c>
    </row>
    <row r="6" spans="2:17" ht="39.9" customHeight="1" x14ac:dyDescent="0.25">
      <c r="B6" s="19">
        <v>1</v>
      </c>
      <c r="C6" s="37" t="s">
        <v>26</v>
      </c>
      <c r="D6" s="24" t="s">
        <v>27</v>
      </c>
      <c r="E6" s="22" t="s">
        <v>20</v>
      </c>
      <c r="F6" s="20" t="s">
        <v>25</v>
      </c>
      <c r="G6" s="9">
        <v>39</v>
      </c>
      <c r="H6" s="18">
        <v>381</v>
      </c>
      <c r="I6" s="18">
        <v>369</v>
      </c>
      <c r="J6" s="18">
        <v>393</v>
      </c>
      <c r="K6" s="12">
        <f t="shared" ref="K6:K10" si="0">(H6+I6+J6)/3</f>
        <v>381</v>
      </c>
      <c r="L6" s="13">
        <f>SQRT(((H6-K6)*(H6-K6)+(I6-K6)*(I6-K6)+(J6-K6)*(J6-K6))/(3-1))</f>
        <v>12</v>
      </c>
      <c r="M6" s="13">
        <f>L6/K6*100</f>
        <v>3.1496062992125982</v>
      </c>
      <c r="N6" s="11">
        <f t="shared" ref="N6:N10" si="1">(H6+I6+J6)/3</f>
        <v>381</v>
      </c>
      <c r="O6" s="10">
        <f>MIN(H6,I6,J6)</f>
        <v>369</v>
      </c>
      <c r="P6" s="10">
        <f t="shared" ref="P6:P10" si="2">O6*G6</f>
        <v>14391</v>
      </c>
    </row>
    <row r="7" spans="2:17" ht="39.9" customHeight="1" x14ac:dyDescent="0.25">
      <c r="B7" s="19">
        <v>2</v>
      </c>
      <c r="C7" s="38"/>
      <c r="D7" s="24" t="s">
        <v>27</v>
      </c>
      <c r="E7" s="22" t="s">
        <v>20</v>
      </c>
      <c r="F7" s="20" t="s">
        <v>25</v>
      </c>
      <c r="G7" s="9">
        <v>2</v>
      </c>
      <c r="H7" s="18">
        <v>4220</v>
      </c>
      <c r="I7" s="18">
        <v>3990</v>
      </c>
      <c r="J7" s="18">
        <v>4401</v>
      </c>
      <c r="K7" s="12">
        <f t="shared" si="0"/>
        <v>4203.666666666667</v>
      </c>
      <c r="L7" s="13">
        <f t="shared" ref="L7" si="3">SQRT(((H7-K7)*(H7-K7)+(I7-K7)*(I7-K7)+(J7-K7)*(J7-K7))/(3-1))</f>
        <v>205.98624549550226</v>
      </c>
      <c r="M7" s="13">
        <f t="shared" ref="M7" si="4">L7/K7*100</f>
        <v>4.9001565021529361</v>
      </c>
      <c r="N7" s="11">
        <f t="shared" si="1"/>
        <v>4203.666666666667</v>
      </c>
      <c r="O7" s="10">
        <f t="shared" ref="O7" si="5">MIN(H7,I7,J7)</f>
        <v>3990</v>
      </c>
      <c r="P7" s="10">
        <f t="shared" si="2"/>
        <v>7980</v>
      </c>
    </row>
    <row r="8" spans="2:17" ht="39.9" customHeight="1" x14ac:dyDescent="0.25">
      <c r="B8" s="19">
        <v>3</v>
      </c>
      <c r="C8" s="38"/>
      <c r="D8" s="24" t="s">
        <v>27</v>
      </c>
      <c r="E8" s="22" t="s">
        <v>20</v>
      </c>
      <c r="F8" s="20" t="s">
        <v>25</v>
      </c>
      <c r="G8" s="9">
        <v>89</v>
      </c>
      <c r="H8" s="18">
        <v>33</v>
      </c>
      <c r="I8" s="18">
        <v>23</v>
      </c>
      <c r="J8" s="18">
        <v>38</v>
      </c>
      <c r="K8" s="12">
        <f t="shared" si="0"/>
        <v>31.333333333333332</v>
      </c>
      <c r="L8" s="16">
        <f>SQRT(((H8-K8)*(H8-K8)+(I8-K8)*(I8-K8)+(J8-K8)*(J8-K8))/(3-1))</f>
        <v>7.6376261582597333</v>
      </c>
      <c r="M8" s="16">
        <f>L8/K8*100</f>
        <v>24.375402632743832</v>
      </c>
      <c r="N8" s="11">
        <f t="shared" si="1"/>
        <v>31.333333333333332</v>
      </c>
      <c r="O8" s="10">
        <f>MIN(H8,I8,J8)</f>
        <v>23</v>
      </c>
      <c r="P8" s="10">
        <f t="shared" si="2"/>
        <v>2047</v>
      </c>
    </row>
    <row r="9" spans="2:17" ht="39.9" customHeight="1" x14ac:dyDescent="0.25">
      <c r="B9" s="19">
        <v>4</v>
      </c>
      <c r="C9" s="38"/>
      <c r="D9" s="24" t="s">
        <v>27</v>
      </c>
      <c r="E9" s="22" t="s">
        <v>20</v>
      </c>
      <c r="F9" s="20" t="s">
        <v>25</v>
      </c>
      <c r="G9" s="9">
        <v>62</v>
      </c>
      <c r="H9" s="18">
        <v>17</v>
      </c>
      <c r="I9" s="18">
        <v>11</v>
      </c>
      <c r="J9" s="18">
        <v>21</v>
      </c>
      <c r="K9" s="12">
        <f t="shared" si="0"/>
        <v>16.333333333333332</v>
      </c>
      <c r="L9" s="16">
        <f t="shared" ref="L9" si="6">SQRT(((H9-K9)*(H9-K9)+(I9-K9)*(I9-K9)+(J9-K9)*(J9-K9))/(3-1))</f>
        <v>5.0332229568471671</v>
      </c>
      <c r="M9" s="16">
        <f t="shared" ref="M9" si="7">L9/K9*100</f>
        <v>30.815650756207148</v>
      </c>
      <c r="N9" s="11">
        <f t="shared" si="1"/>
        <v>16.333333333333332</v>
      </c>
      <c r="O9" s="10">
        <f t="shared" ref="O9" si="8">MIN(H9,I9,J9)</f>
        <v>11</v>
      </c>
      <c r="P9" s="10">
        <f t="shared" si="2"/>
        <v>682</v>
      </c>
    </row>
    <row r="10" spans="2:17" ht="50.25" customHeight="1" x14ac:dyDescent="0.25">
      <c r="B10" s="19">
        <v>5</v>
      </c>
      <c r="C10" s="38"/>
      <c r="D10" s="25" t="s">
        <v>28</v>
      </c>
      <c r="E10" s="22" t="s">
        <v>20</v>
      </c>
      <c r="F10" s="20" t="s">
        <v>25</v>
      </c>
      <c r="G10" s="9">
        <v>76</v>
      </c>
      <c r="H10" s="18">
        <v>51</v>
      </c>
      <c r="I10" s="11">
        <v>43</v>
      </c>
      <c r="J10" s="11">
        <v>58</v>
      </c>
      <c r="K10" s="12">
        <f t="shared" si="0"/>
        <v>50.666666666666664</v>
      </c>
      <c r="L10" s="16">
        <f>SQRT(((H10-K10)*(H10-K10)+(I10-K10)*(I10-K10)+(J10-K10)*(J10-K10))/(3-1))</f>
        <v>7.5055534994651349</v>
      </c>
      <c r="M10" s="16">
        <f>L10/K10*100</f>
        <v>14.813592433154874</v>
      </c>
      <c r="N10" s="11">
        <f t="shared" si="1"/>
        <v>50.666666666666664</v>
      </c>
      <c r="O10" s="10">
        <f>MIN(H10,I10,J10)</f>
        <v>43</v>
      </c>
      <c r="P10" s="10">
        <f t="shared" si="2"/>
        <v>3268</v>
      </c>
    </row>
    <row r="11" spans="2:17" s="15" customFormat="1" ht="18" x14ac:dyDescent="0.25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21" t="s">
        <v>21</v>
      </c>
      <c r="P11" s="23">
        <f>SUM(P6:P10)</f>
        <v>28368</v>
      </c>
    </row>
    <row r="12" spans="2:17" s="15" customFormat="1" x14ac:dyDescent="0.25">
      <c r="B12" s="1"/>
      <c r="C12" s="1"/>
      <c r="D12" s="1"/>
      <c r="E12" s="1"/>
      <c r="F12" s="1"/>
      <c r="G12" s="2"/>
      <c r="H12" s="1"/>
      <c r="I12" s="1"/>
      <c r="J12" s="1"/>
      <c r="K12" s="1"/>
      <c r="L12" s="1"/>
      <c r="M12" s="1"/>
      <c r="N12" s="1"/>
      <c r="O12" s="1"/>
      <c r="P12" s="1"/>
    </row>
    <row r="13" spans="2:17" s="15" customFormat="1" x14ac:dyDescent="0.25">
      <c r="B13" s="1"/>
      <c r="C13" s="1"/>
      <c r="D13" s="1"/>
      <c r="E13" s="1"/>
      <c r="F13" s="1"/>
      <c r="G13" s="2"/>
      <c r="H13" s="1"/>
      <c r="I13" s="1"/>
      <c r="J13" s="1"/>
      <c r="K13" s="1"/>
      <c r="L13" s="1"/>
      <c r="M13" s="1"/>
      <c r="N13" s="1"/>
      <c r="O13" s="1"/>
      <c r="P13" s="1"/>
    </row>
    <row r="14" spans="2:17" s="15" customFormat="1" ht="28.5" customHeight="1" x14ac:dyDescent="0.25">
      <c r="B14" s="1"/>
      <c r="C14" s="42" t="s">
        <v>22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2:17" s="15" customFormat="1" x14ac:dyDescent="0.25">
      <c r="B15" s="1"/>
      <c r="C15" s="1"/>
      <c r="D15" s="1"/>
      <c r="E15" s="1"/>
      <c r="F15" s="1"/>
      <c r="G15" s="2"/>
      <c r="H15" s="1"/>
      <c r="I15" s="1"/>
      <c r="J15" s="1"/>
      <c r="K15" s="1"/>
      <c r="L15" s="1"/>
      <c r="M15" s="1"/>
      <c r="N15" s="1"/>
      <c r="O15" s="1"/>
      <c r="P15" s="1"/>
    </row>
    <row r="16" spans="2:17" x14ac:dyDescent="0.25">
      <c r="M16" s="1"/>
    </row>
    <row r="17" spans="3:16" ht="48" customHeight="1" x14ac:dyDescent="0.25">
      <c r="C17" s="42" t="s">
        <v>23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3:16" x14ac:dyDescent="0.25">
      <c r="M18" s="1"/>
    </row>
    <row r="19" spans="3:16" x14ac:dyDescent="0.25">
      <c r="M19" s="1"/>
    </row>
    <row r="20" spans="3:16" x14ac:dyDescent="0.25">
      <c r="D20" s="36" t="s">
        <v>24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3:16" x14ac:dyDescent="0.25"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3:16" x14ac:dyDescent="0.25"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3:16" x14ac:dyDescent="0.25">
      <c r="M23" s="1"/>
    </row>
    <row r="24" spans="3:16" x14ac:dyDescent="0.25">
      <c r="M24" s="1"/>
    </row>
    <row r="25" spans="3:16" x14ac:dyDescent="0.25">
      <c r="M25" s="1"/>
    </row>
    <row r="26" spans="3:16" x14ac:dyDescent="0.25">
      <c r="M26" s="1"/>
    </row>
    <row r="27" spans="3:16" x14ac:dyDescent="0.25">
      <c r="M27" s="1"/>
    </row>
    <row r="28" spans="3:16" x14ac:dyDescent="0.25">
      <c r="M28" s="1"/>
    </row>
    <row r="29" spans="3:16" x14ac:dyDescent="0.25">
      <c r="M29" s="1"/>
    </row>
    <row r="30" spans="3:16" x14ac:dyDescent="0.25">
      <c r="M30" s="1"/>
    </row>
    <row r="31" spans="3:16" x14ac:dyDescent="0.25">
      <c r="M31" s="1"/>
    </row>
    <row r="32" spans="3:16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  <row r="39" spans="13:13" x14ac:dyDescent="0.25">
      <c r="M39" s="1"/>
    </row>
    <row r="40" spans="13:13" x14ac:dyDescent="0.25">
      <c r="M40" s="1"/>
    </row>
    <row r="41" spans="13:13" x14ac:dyDescent="0.25">
      <c r="M41" s="1"/>
    </row>
    <row r="42" spans="13:13" x14ac:dyDescent="0.25">
      <c r="M42" s="1"/>
    </row>
    <row r="43" spans="13:13" x14ac:dyDescent="0.25">
      <c r="M43" s="1"/>
    </row>
    <row r="44" spans="13:13" x14ac:dyDescent="0.25">
      <c r="M44" s="1"/>
    </row>
    <row r="45" spans="13:13" x14ac:dyDescent="0.25">
      <c r="M45" s="1"/>
    </row>
    <row r="46" spans="13:13" x14ac:dyDescent="0.25">
      <c r="M46" s="1"/>
    </row>
    <row r="47" spans="13:13" x14ac:dyDescent="0.25">
      <c r="M47" s="1"/>
    </row>
    <row r="48" spans="13:13" x14ac:dyDescent="0.25">
      <c r="M48" s="1"/>
    </row>
    <row r="49" spans="13:13" x14ac:dyDescent="0.25">
      <c r="M49" s="1"/>
    </row>
    <row r="50" spans="13:13" x14ac:dyDescent="0.25">
      <c r="M50" s="1"/>
    </row>
    <row r="51" spans="13:13" x14ac:dyDescent="0.25">
      <c r="M51" s="1"/>
    </row>
    <row r="52" spans="13:13" x14ac:dyDescent="0.25">
      <c r="M52" s="1"/>
    </row>
    <row r="53" spans="13:13" x14ac:dyDescent="0.25">
      <c r="M53" s="1"/>
    </row>
    <row r="54" spans="13:13" x14ac:dyDescent="0.25">
      <c r="M54" s="1"/>
    </row>
  </sheetData>
  <mergeCells count="16">
    <mergeCell ref="D20:N22"/>
    <mergeCell ref="C6:C10"/>
    <mergeCell ref="B11:N11"/>
    <mergeCell ref="C17:P17"/>
    <mergeCell ref="C14:P14"/>
    <mergeCell ref="K1:P1"/>
    <mergeCell ref="D2:N2"/>
    <mergeCell ref="G4:G5"/>
    <mergeCell ref="K4:M4"/>
    <mergeCell ref="C3:P3"/>
    <mergeCell ref="N4:P4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2026-06-18T12:42:11Z</dcterms:modified>
</cp:coreProperties>
</file>