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or\Desktop\Закупки 2026\8 РЕМОНТ 641\"/>
    </mc:Choice>
  </mc:AlternateContent>
  <bookViews>
    <workbookView minimized="1" xWindow="0" yWindow="0" windowWidth="28800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P28" i="1" l="1"/>
  <c r="N28" i="1"/>
  <c r="O28" i="1"/>
  <c r="G7" i="1"/>
  <c r="I6" i="2" l="1"/>
  <c r="I7" i="2"/>
  <c r="I5" i="2"/>
  <c r="I8" i="2" s="1"/>
  <c r="C8" i="2" l="1"/>
  <c r="C5" i="2"/>
  <c r="C7" i="2"/>
  <c r="C6" i="2"/>
</calcChain>
</file>

<file path=xl/sharedStrings.xml><?xml version="1.0" encoding="utf-8"?>
<sst xmlns="http://schemas.openxmlformats.org/spreadsheetml/2006/main" count="36" uniqueCount="36">
  <si>
    <t>ОБОСНОВАНИЕ НАЧАЛЬНОЙ (МАКСИМАЛЬНОЙ) ЦЕНЫ КОНТРАКТА</t>
  </si>
  <si>
    <t>Наименование услуг</t>
  </si>
  <si>
    <t>Количество  оказываемых услуг, шт.</t>
  </si>
  <si>
    <t>Коэффициент вариации цен V</t>
  </si>
  <si>
    <t>Минимальная  цена, руб.</t>
  </si>
  <si>
    <t>Принимаемая НМЦК, руб.</t>
  </si>
  <si>
    <t>Оказываемые услуги - проведение текущего ремонта оперативного служебного автотранспорта  «Государственного заказчика», с использованием запасных частей и расходных материалов «Исполнителя».
Метод расчета: анализ сопоставимых рыночных цен. Источник информации - коммерческие предложения от специализированных автосервисных организаций.</t>
  </si>
  <si>
    <t>Приложение № 2 к документации о закупке</t>
  </si>
  <si>
    <t>ООО АРК Владивосток</t>
  </si>
  <si>
    <t>комп</t>
  </si>
  <si>
    <t xml:space="preserve">Исполнитель </t>
  </si>
  <si>
    <t>_____________</t>
  </si>
  <si>
    <t>ООО Эко-Баланс</t>
  </si>
  <si>
    <t>UAZ PATRIOT, гос. рег. знак: Х 641 МН /125RUS</t>
  </si>
  <si>
    <t>Замена сальника хвостовика</t>
  </si>
  <si>
    <t>Замена сайлентблоков продольных тяг</t>
  </si>
  <si>
    <t>Устранение течи КПП</t>
  </si>
  <si>
    <t>Замена выжимного подшипника</t>
  </si>
  <si>
    <t>Подтяжка шкворней</t>
  </si>
  <si>
    <t>Замена сайлентблоков рессор</t>
  </si>
  <si>
    <t>Замена системы перекачки баков</t>
  </si>
  <si>
    <t>Сальник хвостовика з/м и п/м УАЗ с мостами Спайер/редуктор (42*75*10/15,5) RUBION</t>
  </si>
  <si>
    <t>Комплект прокладок КПП УАЗ 5 ступ. АДС (к-т 5 шт.) паронит 0,6 мм. ПРОФ</t>
  </si>
  <si>
    <t>Шарнир резино-металлический УАЗ большой (сайлентблок) г. Киров</t>
  </si>
  <si>
    <t>Втулка опорная продольной штанги (резин.) (СКН)</t>
  </si>
  <si>
    <t>Подшипник выжимной с муфтой УАЗ (5-ст. КПП, лепест. Сцеп. Подш. 360710) дв. ЗМЗ-409,514 «РСТ»</t>
  </si>
  <si>
    <t>Подшипник коленвала Волга, Газель, ГАЗ, УАЗ, натяжитель ремня Гзель, ГАЗон Next (17*40*12</t>
  </si>
  <si>
    <t>Сайлентблок рессоры УАЗ 3163 резино-металлический г. Киров</t>
  </si>
  <si>
    <t>Втулка рессоры (резиновая) УАЗ Патриот 3160 «БРТ»</t>
  </si>
  <si>
    <t>Модуль погружной ЭБН УАЗ Патриот дв. ЗМЗ Евро-3,4 под</t>
  </si>
  <si>
    <t>"ГУД КАР"</t>
  </si>
  <si>
    <t>Рессора снять/поставить</t>
  </si>
  <si>
    <t xml:space="preserve">Продольная тяга снять/поставить </t>
  </si>
  <si>
    <t>Расчётная НМЦК  122272 рубля 5 копеек</t>
  </si>
  <si>
    <t>За начальную максимальную цену контракту принята сумма  122272  рубей 50 копеек</t>
  </si>
  <si>
    <t>А.А. Щербаков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</si>
</sst>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color rgb="FF000000"/>
      <name val="XO Thames"/>
      <family val="1"/>
      <charset val="204"/>
    </font>
    <font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/>
    <xf numFmtId="4" fontId="11" fillId="0" borderId="2" xfId="0" applyNumberFormat="1" applyFont="1" applyFill="1" applyBorder="1" applyAlignment="1">
      <alignment horizontal="center" vertical="center" wrapText="1"/>
    </xf>
    <xf numFmtId="10" fontId="12" fillId="0" borderId="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10" fontId="12" fillId="2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wrapText="1"/>
    </xf>
    <xf numFmtId="4" fontId="0" fillId="0" borderId="0" xfId="0" applyNumberFormat="1"/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justify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2" borderId="2" xfId="0" applyFont="1" applyFill="1" applyBorder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85" zoomScaleNormal="85" workbookViewId="0">
      <selection activeCell="D7" sqref="D7"/>
    </sheetView>
  </sheetViews>
  <sheetFormatPr defaultRowHeight="15" x14ac:dyDescent="0.25"/>
  <cols>
    <col min="1" max="1" width="63" customWidth="1"/>
    <col min="2" max="2" width="12.7109375" customWidth="1"/>
    <col min="3" max="4" width="14.7109375" customWidth="1"/>
    <col min="5" max="6" width="14.28515625" customWidth="1"/>
    <col min="7" max="8" width="12.85546875" customWidth="1"/>
    <col min="9" max="9" width="12.28515625" customWidth="1"/>
    <col min="14" max="14" width="16.28515625" customWidth="1"/>
    <col min="15" max="15" width="14.42578125" customWidth="1"/>
    <col min="16" max="16" width="16.140625" customWidth="1"/>
  </cols>
  <sheetData>
    <row r="1" spans="1:9" ht="15.75" x14ac:dyDescent="0.25">
      <c r="A1" s="3"/>
      <c r="B1" s="3"/>
      <c r="C1" s="3"/>
      <c r="D1" s="3"/>
      <c r="E1" s="27" t="s">
        <v>7</v>
      </c>
      <c r="F1" s="27"/>
      <c r="G1" s="27"/>
      <c r="H1" s="27"/>
      <c r="I1" s="27"/>
    </row>
    <row r="2" spans="1:9" ht="27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ht="60.75" customHeight="1" x14ac:dyDescent="0.25">
      <c r="A3" s="31" t="s">
        <v>6</v>
      </c>
      <c r="B3" s="32"/>
      <c r="C3" s="32"/>
      <c r="D3" s="32"/>
      <c r="E3" s="32"/>
      <c r="F3" s="32"/>
      <c r="G3" s="32"/>
      <c r="H3" s="32"/>
      <c r="I3" s="32"/>
    </row>
    <row r="4" spans="1:9" ht="16.5" thickBo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15.75" customHeight="1" thickBot="1" x14ac:dyDescent="0.3">
      <c r="A5" s="29" t="s">
        <v>1</v>
      </c>
      <c r="B5" s="29" t="s">
        <v>2</v>
      </c>
      <c r="C5" s="30" t="s">
        <v>30</v>
      </c>
      <c r="D5" s="34" t="s">
        <v>12</v>
      </c>
      <c r="E5" s="30" t="s">
        <v>8</v>
      </c>
      <c r="F5" s="29" t="s">
        <v>4</v>
      </c>
      <c r="G5" s="29" t="s">
        <v>3</v>
      </c>
      <c r="H5" s="29" t="s">
        <v>5</v>
      </c>
    </row>
    <row r="6" spans="1:9" ht="49.5" customHeight="1" thickBot="1" x14ac:dyDescent="0.3">
      <c r="A6" s="29"/>
      <c r="B6" s="29"/>
      <c r="C6" s="30"/>
      <c r="D6" s="35"/>
      <c r="E6" s="30"/>
      <c r="F6" s="29"/>
      <c r="G6" s="29"/>
      <c r="H6" s="29"/>
    </row>
    <row r="7" spans="1:9" ht="17.25" customHeight="1" thickBot="1" x14ac:dyDescent="0.3">
      <c r="A7" s="25"/>
      <c r="B7" s="26"/>
      <c r="C7" s="11">
        <v>132380</v>
      </c>
      <c r="D7" s="11">
        <v>122272.5</v>
      </c>
      <c r="E7" s="11">
        <v>145397.5</v>
      </c>
      <c r="F7" s="11">
        <v>122272.5</v>
      </c>
      <c r="G7" s="12">
        <f>STDEVA(C7:E7)/(SUM(C7:F7)/COUNTIF(C7:F7,"&gt;0"))</f>
        <v>8.8780211560596275E-2</v>
      </c>
      <c r="H7" s="11">
        <v>122272.5</v>
      </c>
    </row>
    <row r="8" spans="1:9" ht="14.25" customHeight="1" thickBot="1" x14ac:dyDescent="0.3">
      <c r="A8" s="33" t="s">
        <v>13</v>
      </c>
      <c r="B8" s="33"/>
      <c r="C8" s="11"/>
      <c r="D8" s="11"/>
      <c r="E8" s="11"/>
      <c r="F8" s="11"/>
      <c r="G8" s="12"/>
      <c r="H8" s="11"/>
    </row>
    <row r="9" spans="1:9" ht="15.75" customHeight="1" thickBot="1" x14ac:dyDescent="0.3">
      <c r="A9" s="21" t="s">
        <v>14</v>
      </c>
      <c r="B9" s="14">
        <v>1</v>
      </c>
      <c r="C9" s="15">
        <v>1995</v>
      </c>
      <c r="D9" s="15">
        <v>1890</v>
      </c>
      <c r="E9" s="15">
        <v>2205</v>
      </c>
      <c r="F9" s="11"/>
      <c r="G9" s="12"/>
      <c r="H9" s="11"/>
    </row>
    <row r="10" spans="1:9" ht="15.75" customHeight="1" thickBot="1" x14ac:dyDescent="0.3">
      <c r="A10" s="22" t="s">
        <v>15</v>
      </c>
      <c r="B10" s="14">
        <v>1</v>
      </c>
      <c r="C10" s="15">
        <v>4788</v>
      </c>
      <c r="D10" s="15">
        <v>4536</v>
      </c>
      <c r="E10" s="15">
        <v>5292</v>
      </c>
      <c r="F10" s="11"/>
      <c r="G10" s="12"/>
      <c r="H10" s="11"/>
    </row>
    <row r="11" spans="1:9" ht="15.75" customHeight="1" thickBot="1" x14ac:dyDescent="0.3">
      <c r="A11" s="22" t="s">
        <v>16</v>
      </c>
      <c r="B11" s="14">
        <v>1</v>
      </c>
      <c r="C11" s="15">
        <v>19950</v>
      </c>
      <c r="D11" s="15">
        <v>18900</v>
      </c>
      <c r="E11" s="15">
        <v>22050</v>
      </c>
      <c r="F11" s="11"/>
      <c r="G11" s="12"/>
      <c r="H11" s="11"/>
    </row>
    <row r="12" spans="1:9" ht="15.75" customHeight="1" thickBot="1" x14ac:dyDescent="0.3">
      <c r="A12" s="22" t="s">
        <v>17</v>
      </c>
      <c r="B12" s="7">
        <v>2</v>
      </c>
      <c r="C12" s="15">
        <v>19950</v>
      </c>
      <c r="D12" s="15">
        <v>18900</v>
      </c>
      <c r="E12" s="15">
        <v>22050</v>
      </c>
      <c r="F12" s="11"/>
      <c r="G12" s="12"/>
      <c r="H12" s="11"/>
    </row>
    <row r="13" spans="1:9" ht="15.75" customHeight="1" thickBot="1" x14ac:dyDescent="0.3">
      <c r="A13" s="22" t="s">
        <v>18</v>
      </c>
      <c r="B13" s="14">
        <v>1</v>
      </c>
      <c r="C13" s="15">
        <v>19950</v>
      </c>
      <c r="D13" s="15">
        <v>18900</v>
      </c>
      <c r="E13" s="15">
        <v>22050</v>
      </c>
      <c r="F13" s="15"/>
      <c r="G13" s="17"/>
      <c r="H13" s="15"/>
    </row>
    <row r="14" spans="1:9" ht="15.75" customHeight="1" thickBot="1" x14ac:dyDescent="0.3">
      <c r="A14" s="22" t="s">
        <v>32</v>
      </c>
      <c r="B14" s="14"/>
      <c r="C14" s="15">
        <v>5586</v>
      </c>
      <c r="D14" s="15">
        <v>5292</v>
      </c>
      <c r="E14" s="15">
        <v>6174</v>
      </c>
      <c r="F14" s="15"/>
      <c r="G14" s="17"/>
      <c r="H14" s="15"/>
    </row>
    <row r="15" spans="1:9" ht="15" customHeight="1" thickBot="1" x14ac:dyDescent="0.3">
      <c r="A15" s="22" t="s">
        <v>19</v>
      </c>
      <c r="B15" s="14">
        <v>1</v>
      </c>
      <c r="C15" s="15">
        <v>4788</v>
      </c>
      <c r="D15" s="15">
        <v>4536</v>
      </c>
      <c r="E15" s="15">
        <v>5292</v>
      </c>
      <c r="F15" s="15"/>
      <c r="G15" s="17"/>
      <c r="H15" s="15"/>
    </row>
    <row r="16" spans="1:9" ht="15" customHeight="1" thickBot="1" x14ac:dyDescent="0.3">
      <c r="A16" s="22" t="s">
        <v>31</v>
      </c>
      <c r="B16" s="14"/>
      <c r="C16" s="15">
        <v>9576</v>
      </c>
      <c r="D16" s="15">
        <v>9072</v>
      </c>
      <c r="E16" s="15">
        <v>10584</v>
      </c>
      <c r="F16" s="15"/>
      <c r="G16" s="17"/>
      <c r="H16" s="15"/>
    </row>
    <row r="17" spans="1:16" ht="15.75" customHeight="1" thickBot="1" x14ac:dyDescent="0.3">
      <c r="A17" s="22" t="s">
        <v>20</v>
      </c>
      <c r="B17" s="14">
        <v>1</v>
      </c>
      <c r="C17" s="15">
        <v>19950</v>
      </c>
      <c r="D17" s="15">
        <v>18900</v>
      </c>
      <c r="E17" s="15">
        <v>22050</v>
      </c>
      <c r="F17" s="15"/>
      <c r="G17" s="17"/>
      <c r="H17" s="15"/>
    </row>
    <row r="18" spans="1:16" ht="21" customHeight="1" thickBot="1" x14ac:dyDescent="0.3">
      <c r="A18" s="23" t="s">
        <v>21</v>
      </c>
      <c r="B18" s="14">
        <v>1</v>
      </c>
      <c r="C18" s="15">
        <v>1193</v>
      </c>
      <c r="D18" s="15">
        <v>693</v>
      </c>
      <c r="E18" s="15">
        <v>1393</v>
      </c>
      <c r="F18" s="15"/>
      <c r="G18" s="17"/>
      <c r="H18" s="15"/>
    </row>
    <row r="19" spans="1:16" ht="15" customHeight="1" thickBot="1" x14ac:dyDescent="0.3">
      <c r="A19" s="24" t="s">
        <v>22</v>
      </c>
      <c r="B19" s="14">
        <v>1</v>
      </c>
      <c r="C19" s="15">
        <v>689</v>
      </c>
      <c r="D19" s="15">
        <v>189</v>
      </c>
      <c r="E19" s="15">
        <v>889</v>
      </c>
      <c r="F19" s="15"/>
      <c r="G19" s="17"/>
      <c r="H19" s="15"/>
    </row>
    <row r="20" spans="1:16" ht="15" customHeight="1" thickBot="1" x14ac:dyDescent="0.3">
      <c r="A20" s="24" t="s">
        <v>23</v>
      </c>
      <c r="B20" s="14">
        <v>1</v>
      </c>
      <c r="C20" s="15">
        <v>3062</v>
      </c>
      <c r="D20" s="15">
        <v>2562</v>
      </c>
      <c r="E20" s="15">
        <v>3262</v>
      </c>
      <c r="F20" s="15"/>
      <c r="G20" s="17"/>
      <c r="H20" s="15"/>
    </row>
    <row r="21" spans="1:16" ht="15" customHeight="1" thickBot="1" x14ac:dyDescent="0.3">
      <c r="A21" s="24" t="s">
        <v>24</v>
      </c>
      <c r="B21" s="14">
        <v>1</v>
      </c>
      <c r="C21" s="15">
        <v>1235</v>
      </c>
      <c r="D21" s="15">
        <v>735</v>
      </c>
      <c r="E21" s="15">
        <v>1435</v>
      </c>
      <c r="F21" s="15"/>
      <c r="G21" s="17"/>
      <c r="H21" s="15"/>
    </row>
    <row r="22" spans="1:16" ht="15" customHeight="1" thickBot="1" x14ac:dyDescent="0.3">
      <c r="A22" s="24" t="s">
        <v>25</v>
      </c>
      <c r="B22" s="14">
        <v>8</v>
      </c>
      <c r="C22" s="15">
        <v>2531.75</v>
      </c>
      <c r="D22" s="15">
        <v>2031.75</v>
      </c>
      <c r="E22" s="15">
        <v>2731.75</v>
      </c>
      <c r="F22" s="15"/>
      <c r="G22" s="17"/>
      <c r="H22" s="15"/>
    </row>
    <row r="23" spans="1:16" ht="15" customHeight="1" thickBot="1" x14ac:dyDescent="0.3">
      <c r="A23" s="24" t="s">
        <v>26</v>
      </c>
      <c r="B23" s="14">
        <v>1</v>
      </c>
      <c r="C23" s="15">
        <v>663.25</v>
      </c>
      <c r="D23" s="15">
        <v>162.75</v>
      </c>
      <c r="E23" s="15">
        <v>862.75</v>
      </c>
      <c r="F23" s="15"/>
      <c r="G23" s="17"/>
      <c r="H23" s="15"/>
    </row>
    <row r="24" spans="1:16" ht="15" customHeight="1" thickBot="1" x14ac:dyDescent="0.3">
      <c r="A24" s="24" t="s">
        <v>27</v>
      </c>
      <c r="B24" s="14">
        <v>1</v>
      </c>
      <c r="C24" s="15">
        <v>2558</v>
      </c>
      <c r="D24" s="15">
        <v>2058</v>
      </c>
      <c r="E24" s="15">
        <v>2758</v>
      </c>
      <c r="F24" s="15"/>
      <c r="G24" s="17"/>
      <c r="H24" s="15"/>
    </row>
    <row r="25" spans="1:16" ht="15" customHeight="1" thickBot="1" x14ac:dyDescent="0.3">
      <c r="A25" s="24" t="s">
        <v>28</v>
      </c>
      <c r="B25" s="14">
        <v>2</v>
      </c>
      <c r="C25" s="15">
        <v>1046</v>
      </c>
      <c r="D25" s="15">
        <v>546</v>
      </c>
      <c r="E25" s="15">
        <v>1250</v>
      </c>
      <c r="F25" s="15"/>
      <c r="G25" s="17"/>
      <c r="H25" s="15"/>
    </row>
    <row r="26" spans="1:16" ht="15" customHeight="1" thickBot="1" x14ac:dyDescent="0.3">
      <c r="A26" s="24" t="s">
        <v>29</v>
      </c>
      <c r="B26" s="14">
        <v>1</v>
      </c>
      <c r="C26" s="15">
        <v>12869</v>
      </c>
      <c r="D26" s="15">
        <v>12369</v>
      </c>
      <c r="E26" s="15">
        <v>13069</v>
      </c>
      <c r="F26" s="15"/>
      <c r="G26" s="17"/>
      <c r="H26" s="15"/>
    </row>
    <row r="27" spans="1:16" ht="15" customHeight="1" thickBot="1" x14ac:dyDescent="0.3">
      <c r="A27" s="13"/>
      <c r="B27" s="14">
        <v>1</v>
      </c>
      <c r="C27" s="15"/>
      <c r="D27" s="15"/>
      <c r="E27" s="15"/>
      <c r="F27" s="15"/>
      <c r="G27" s="17"/>
      <c r="H27" s="15"/>
    </row>
    <row r="28" spans="1:16" ht="14.25" customHeight="1" thickBot="1" x14ac:dyDescent="0.3">
      <c r="A28" s="13"/>
      <c r="B28" s="14" t="s">
        <v>9</v>
      </c>
      <c r="C28" s="15"/>
      <c r="D28" s="15"/>
      <c r="E28" s="15"/>
      <c r="F28" s="15"/>
      <c r="G28" s="17"/>
      <c r="H28" s="15"/>
      <c r="N28" s="20">
        <f>SUM(C9:C26)</f>
        <v>132380</v>
      </c>
      <c r="O28" s="20">
        <f>SUM(D9:D38)</f>
        <v>122272.5</v>
      </c>
      <c r="P28" s="20">
        <f>SUM(E9:E26)</f>
        <v>145397.5</v>
      </c>
    </row>
    <row r="29" spans="1:16" ht="15" customHeight="1" thickBot="1" x14ac:dyDescent="0.3">
      <c r="A29" s="16"/>
      <c r="B29" s="14">
        <v>1</v>
      </c>
      <c r="C29" s="15"/>
      <c r="D29" s="15"/>
      <c r="E29" s="15"/>
      <c r="F29" s="15"/>
      <c r="G29" s="17"/>
      <c r="H29" s="15"/>
    </row>
    <row r="30" spans="1:16" ht="16.5" customHeight="1" thickBot="1" x14ac:dyDescent="0.3">
      <c r="A30" s="13"/>
      <c r="B30" s="14">
        <v>1</v>
      </c>
      <c r="C30" s="15"/>
      <c r="D30" s="15"/>
      <c r="E30" s="15"/>
      <c r="F30" s="15"/>
      <c r="G30" s="17"/>
      <c r="H30" s="15"/>
    </row>
    <row r="31" spans="1:16" ht="16.5" customHeight="1" thickBot="1" x14ac:dyDescent="0.3">
      <c r="A31" s="13"/>
      <c r="B31" s="14">
        <v>1</v>
      </c>
      <c r="C31" s="15"/>
      <c r="D31" s="15"/>
      <c r="E31" s="15"/>
      <c r="F31" s="15"/>
      <c r="G31" s="17"/>
      <c r="H31" s="15"/>
    </row>
    <row r="32" spans="1:16" ht="14.25" customHeight="1" thickBot="1" x14ac:dyDescent="0.3">
      <c r="A32" s="13"/>
      <c r="B32" s="14">
        <v>1</v>
      </c>
      <c r="C32" s="15"/>
      <c r="D32" s="15"/>
      <c r="E32" s="15"/>
      <c r="F32" s="15"/>
      <c r="G32" s="17"/>
      <c r="H32" s="15"/>
    </row>
    <row r="33" spans="1:10" ht="15.75" customHeight="1" thickBot="1" x14ac:dyDescent="0.3">
      <c r="A33" s="13"/>
      <c r="B33" s="14">
        <v>1</v>
      </c>
      <c r="C33" s="15"/>
      <c r="D33" s="15"/>
      <c r="E33" s="15"/>
      <c r="F33" s="15"/>
      <c r="G33" s="17"/>
      <c r="H33" s="15"/>
    </row>
    <row r="34" spans="1:10" ht="16.5" customHeight="1" thickBot="1" x14ac:dyDescent="0.3">
      <c r="A34" s="13"/>
      <c r="B34" s="14">
        <v>1</v>
      </c>
      <c r="C34" s="15"/>
      <c r="D34" s="15"/>
      <c r="E34" s="15"/>
      <c r="F34" s="15"/>
      <c r="G34" s="17"/>
      <c r="H34" s="15"/>
    </row>
    <row r="35" spans="1:10" ht="16.5" customHeight="1" thickBot="1" x14ac:dyDescent="0.3">
      <c r="A35" s="13"/>
      <c r="B35" s="14">
        <v>1</v>
      </c>
      <c r="C35" s="15"/>
      <c r="D35" s="15"/>
      <c r="E35" s="15"/>
      <c r="F35" s="15"/>
      <c r="G35" s="17"/>
      <c r="H35" s="15"/>
    </row>
    <row r="36" spans="1:10" ht="16.5" customHeight="1" thickBot="1" x14ac:dyDescent="0.3">
      <c r="A36" s="10"/>
      <c r="B36" s="8">
        <v>1</v>
      </c>
      <c r="C36" s="9"/>
      <c r="D36" s="9"/>
      <c r="E36" s="9"/>
      <c r="F36" s="9"/>
      <c r="G36" s="9"/>
      <c r="H36" s="9"/>
    </row>
    <row r="37" spans="1:10" ht="16.5" customHeight="1" thickBot="1" x14ac:dyDescent="0.3">
      <c r="A37" s="10"/>
      <c r="B37" s="8">
        <v>2</v>
      </c>
      <c r="C37" s="9"/>
      <c r="D37" s="9"/>
      <c r="E37" s="9"/>
      <c r="F37" s="9"/>
      <c r="G37" s="9"/>
      <c r="H37" s="9"/>
    </row>
    <row r="38" spans="1:10" ht="16.5" customHeight="1" thickBot="1" x14ac:dyDescent="0.3">
      <c r="A38" s="18"/>
      <c r="B38" s="19">
        <v>1</v>
      </c>
      <c r="C38" s="11"/>
      <c r="D38" s="11"/>
      <c r="E38" s="11"/>
      <c r="F38" s="11"/>
      <c r="G38" s="12"/>
      <c r="H38" s="11"/>
    </row>
    <row r="39" spans="1:10" ht="15" customHeight="1" thickBot="1" x14ac:dyDescent="0.3">
      <c r="A39" s="36" t="s">
        <v>33</v>
      </c>
      <c r="B39" s="37"/>
      <c r="C39" s="37"/>
      <c r="D39" s="37"/>
      <c r="E39" s="37"/>
      <c r="F39" s="37"/>
      <c r="G39" s="37"/>
      <c r="H39" s="37"/>
      <c r="I39" s="38"/>
    </row>
    <row r="40" spans="1:10" ht="15" customHeight="1" x14ac:dyDescent="0.25">
      <c r="J40" s="6"/>
    </row>
    <row r="41" spans="1:10" ht="16.5" customHeight="1" x14ac:dyDescent="0.25">
      <c r="A41" t="s">
        <v>34</v>
      </c>
    </row>
    <row r="42" spans="1:10" ht="16.5" customHeight="1" x14ac:dyDescent="0.25"/>
    <row r="43" spans="1:10" ht="16.5" customHeight="1" x14ac:dyDescent="0.25">
      <c r="A43" t="s">
        <v>10</v>
      </c>
      <c r="B43" s="4"/>
      <c r="C43" s="4" t="s">
        <v>11</v>
      </c>
      <c r="D43" s="4"/>
      <c r="E43" s="4"/>
      <c r="F43" s="4"/>
      <c r="G43" s="4"/>
      <c r="H43" s="4" t="s">
        <v>35</v>
      </c>
      <c r="I43" s="5"/>
    </row>
    <row r="44" spans="1:10" ht="16.5" customHeight="1" x14ac:dyDescent="0.25"/>
    <row r="45" spans="1:10" ht="16.5" customHeight="1" x14ac:dyDescent="0.25"/>
    <row r="46" spans="1:10" ht="15" customHeight="1" x14ac:dyDescent="0.25"/>
    <row r="47" spans="1:10" ht="15" customHeight="1" x14ac:dyDescent="0.25"/>
    <row r="57" ht="16.5" customHeight="1" x14ac:dyDescent="0.25"/>
    <row r="59" ht="15" customHeight="1" x14ac:dyDescent="0.25"/>
  </sheetData>
  <mergeCells count="14">
    <mergeCell ref="A8:B8"/>
    <mergeCell ref="D5:D6"/>
    <mergeCell ref="A39:I39"/>
    <mergeCell ref="A7:B7"/>
    <mergeCell ref="E1:I1"/>
    <mergeCell ref="A2:I2"/>
    <mergeCell ref="A5:A6"/>
    <mergeCell ref="C5:C6"/>
    <mergeCell ref="H5:H6"/>
    <mergeCell ref="E5:E6"/>
    <mergeCell ref="B5:B6"/>
    <mergeCell ref="A3:I3"/>
    <mergeCell ref="F5:F6"/>
    <mergeCell ref="G5:G6"/>
  </mergeCells>
  <pageMargins left="0.59055118110236227" right="0.19685039370078741" top="0.15748031496062992" bottom="0.19685039370078741" header="0.15748031496062992" footer="0.15748031496062992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8"/>
  <sheetViews>
    <sheetView workbookViewId="0">
      <selection activeCell="G21" sqref="G21"/>
    </sheetView>
  </sheetViews>
  <sheetFormatPr defaultRowHeight="15" x14ac:dyDescent="0.25"/>
  <sheetData>
    <row r="5" spans="3:9" x14ac:dyDescent="0.25">
      <c r="C5">
        <f>3750+1800+1800</f>
        <v>7350</v>
      </c>
      <c r="G5" s="2">
        <v>4589</v>
      </c>
      <c r="H5">
        <v>3</v>
      </c>
      <c r="I5">
        <f>G5*H5</f>
        <v>13767</v>
      </c>
    </row>
    <row r="6" spans="3:9" x14ac:dyDescent="0.25">
      <c r="C6">
        <f>3750+1800</f>
        <v>5550</v>
      </c>
      <c r="G6" s="1">
        <v>17597</v>
      </c>
      <c r="H6">
        <v>1</v>
      </c>
      <c r="I6">
        <f t="shared" ref="I6:I7" si="0">G6*H6</f>
        <v>17597</v>
      </c>
    </row>
    <row r="7" spans="3:9" x14ac:dyDescent="0.25">
      <c r="C7">
        <f>3750+1100</f>
        <v>4850</v>
      </c>
      <c r="G7" s="1">
        <v>14691</v>
      </c>
      <c r="H7">
        <v>1</v>
      </c>
      <c r="I7">
        <f t="shared" si="0"/>
        <v>14691</v>
      </c>
    </row>
    <row r="8" spans="3:9" x14ac:dyDescent="0.25">
      <c r="C8">
        <f>3750+6280-780</f>
        <v>9250</v>
      </c>
      <c r="I8">
        <f>SUM(I5:I7)</f>
        <v>46055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avto2</dc:creator>
  <cp:lastModifiedBy>Сергей Сидоров</cp:lastModifiedBy>
  <cp:lastPrinted>2026-03-13T03:48:58Z</cp:lastPrinted>
  <dcterms:created xsi:type="dcterms:W3CDTF">2015-04-27T00:10:32Z</dcterms:created>
  <dcterms:modified xsi:type="dcterms:W3CDTF">2026-08-17T03:40:26Z</dcterms:modified>
</cp:coreProperties>
</file>