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127. Расходные материалы (термоиндикаторы)_Баринова\"/>
    </mc:Choice>
  </mc:AlternateContent>
  <xr:revisionPtr revIDLastSave="0" documentId="13_ncr:1_{B1CBEF28-69C4-46AC-AD6B-6E67420C6C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" l="1"/>
  <c r="R17" i="1" s="1"/>
  <c r="O17" i="1"/>
  <c r="P17" i="1" s="1"/>
  <c r="N17" i="1"/>
  <c r="L17" i="1"/>
  <c r="Q16" i="1"/>
  <c r="R16" i="1" s="1"/>
  <c r="O16" i="1"/>
  <c r="P16" i="1" s="1"/>
  <c r="N16" i="1"/>
  <c r="L16" i="1"/>
  <c r="Q15" i="1"/>
  <c r="R15" i="1" s="1"/>
  <c r="O15" i="1"/>
  <c r="N15" i="1"/>
  <c r="L15" i="1"/>
  <c r="Q14" i="1"/>
  <c r="R14" i="1" s="1"/>
  <c r="O14" i="1"/>
  <c r="P14" i="1" s="1"/>
  <c r="N14" i="1"/>
  <c r="L14" i="1"/>
  <c r="Q13" i="1"/>
  <c r="R13" i="1" s="1"/>
  <c r="O13" i="1"/>
  <c r="N13" i="1"/>
  <c r="L13" i="1"/>
  <c r="Q12" i="1"/>
  <c r="R12" i="1" s="1"/>
  <c r="O12" i="1"/>
  <c r="P12" i="1" s="1"/>
  <c r="N12" i="1"/>
  <c r="L12" i="1"/>
  <c r="Q11" i="1"/>
  <c r="R11" i="1" s="1"/>
  <c r="O11" i="1"/>
  <c r="N11" i="1"/>
  <c r="L11" i="1"/>
  <c r="P11" i="1" s="1"/>
  <c r="Q10" i="1"/>
  <c r="P15" i="1" l="1"/>
  <c r="P13" i="1"/>
  <c r="R10" i="1"/>
  <c r="R18" i="1" s="1"/>
  <c r="O10" i="1"/>
  <c r="N10" i="1"/>
  <c r="L10" i="1"/>
  <c r="P10" i="1" l="1"/>
</calcChain>
</file>

<file path=xl/sharedStrings.xml><?xml version="1.0" encoding="utf-8"?>
<sst xmlns="http://schemas.openxmlformats.org/spreadsheetml/2006/main" count="62" uniqueCount="40">
  <si>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</si>
  <si>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</si>
  <si>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</si>
  <si>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</si>
  <si>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</si>
  <si>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</si>
  <si>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</si>
  <si>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</si>
  <si>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</si>
  <si>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</si>
  <si>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</si>
  <si>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</si>
  <si>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</si>
  <si>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</si>
  <si>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</si>
  <si>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</si>
  <si>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</si>
  <si>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</si>
  <si>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</si>
  <si>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</si>
  <si>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</si>
  <si>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</si>
  <si>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</si>
  <si>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Скальпель хирургический стерильный одноразового использования размер 23</t>
  </si>
  <si>
    <t>Зажим носовой медицинский со сменными подушечками ЗН –«ПАЙП» (в комплекте)</t>
  </si>
  <si>
    <t>Укладка-контейнер полимерный для доставки проб биологического материала в пробирках и флаконах УКП-01-"КРОНТ"</t>
  </si>
  <si>
    <t>Лезвие скальпеля с держателем, стерильное, VKE 100</t>
  </si>
  <si>
    <t>Термоиндикатор ТЛ-И1 с температурным режимом +2….+25</t>
  </si>
  <si>
    <t>Термоиндикатор ТЛ-И1 температурным режимом -15….-25</t>
  </si>
  <si>
    <t>32.50.13.190</t>
  </si>
  <si>
    <t>22.19.71.190</t>
  </si>
  <si>
    <t>32.50.50.190</t>
  </si>
  <si>
    <t>Упаковка</t>
  </si>
  <si>
    <t>Коммерческое предложение
№ 70
от 09.04.2026</t>
  </si>
  <si>
    <t>Коммерческое предложение
№ 125
от 06.04.2026</t>
  </si>
  <si>
    <t>Коммерческое предложение
№ 87
от 20.04.2026</t>
  </si>
  <si>
    <t>на поставку медицинских расходных материалов для нужд ФГБУ «НИИ пульмонологии» ФМБА России</t>
  </si>
  <si>
    <t>Дата подготовки обоснования НМЦК: 22.04.2026</t>
  </si>
  <si>
    <t>Фильтр дыхательный бактериально-вирусный электростатический 22М/15F-15M/22F</t>
  </si>
  <si>
    <t>Фильтр одноразовый бактериальный для спирографа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</si>
</sst>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topLeftCell="A4" zoomScaleNormal="100" workbookViewId="0">
      <selection activeCell="B14" sqref="B14"/>
    </sheetView>
  </sheetViews>
  <sheetFormatPr defaultRowHeight="15" x14ac:dyDescent="0.25"/>
  <cols>
    <col min="1" max="1" width="4.5703125" customWidth="1"/>
    <col min="2" max="2" width="22.8554687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x14ac:dyDescent="0.25">
      <c r="A3" s="26" t="s">
        <v>36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3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20" t="s">
        <v>12</v>
      </c>
    </row>
    <row r="6" spans="1:19" ht="30" customHeight="1" x14ac:dyDescent="0.25">
      <c r="A6" s="20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35" t="s">
        <v>7</v>
      </c>
      <c r="G6" s="36"/>
      <c r="H6" s="36"/>
      <c r="I6" s="36"/>
      <c r="J6" s="36"/>
      <c r="K6" s="37"/>
      <c r="L6" s="20" t="s">
        <v>18</v>
      </c>
      <c r="M6" s="20" t="s">
        <v>8</v>
      </c>
      <c r="N6" s="20" t="s">
        <v>19</v>
      </c>
      <c r="O6" s="29" t="s">
        <v>11</v>
      </c>
      <c r="P6" s="30"/>
      <c r="Q6" s="20" t="s">
        <v>20</v>
      </c>
      <c r="R6" s="20" t="s">
        <v>21</v>
      </c>
      <c r="S6" s="21"/>
    </row>
    <row r="7" spans="1:19" ht="45" customHeight="1" x14ac:dyDescent="0.25">
      <c r="A7" s="21"/>
      <c r="B7" s="21"/>
      <c r="C7" s="21"/>
      <c r="D7" s="21"/>
      <c r="E7" s="21"/>
      <c r="F7" s="31" t="s">
        <v>34</v>
      </c>
      <c r="G7" s="32"/>
      <c r="H7" s="33" t="s">
        <v>33</v>
      </c>
      <c r="I7" s="34"/>
      <c r="J7" s="31" t="s">
        <v>35</v>
      </c>
      <c r="K7" s="32"/>
      <c r="L7" s="21"/>
      <c r="M7" s="21"/>
      <c r="N7" s="21"/>
      <c r="O7" s="20" t="s">
        <v>9</v>
      </c>
      <c r="P7" s="20" t="s">
        <v>10</v>
      </c>
      <c r="Q7" s="21"/>
      <c r="R7" s="21"/>
      <c r="S7" s="21"/>
    </row>
    <row r="8" spans="1:19" ht="30" customHeight="1" x14ac:dyDescent="0.25">
      <c r="A8" s="22"/>
      <c r="B8" s="22"/>
      <c r="C8" s="22"/>
      <c r="D8" s="22"/>
      <c r="E8" s="22"/>
      <c r="F8" s="5" t="s">
        <v>5</v>
      </c>
      <c r="G8" s="5" t="s">
        <v>6</v>
      </c>
      <c r="H8" s="5" t="s">
        <v>5</v>
      </c>
      <c r="I8" s="5" t="s">
        <v>6</v>
      </c>
      <c r="J8" s="10" t="s">
        <v>5</v>
      </c>
      <c r="K8" s="10" t="s">
        <v>6</v>
      </c>
      <c r="L8" s="22"/>
      <c r="M8" s="22"/>
      <c r="N8" s="22"/>
      <c r="O8" s="22"/>
      <c r="P8" s="22"/>
      <c r="Q8" s="22"/>
      <c r="R8" s="22"/>
      <c r="S8" s="22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11">
        <v>10</v>
      </c>
      <c r="K9" s="11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12" t="s">
        <v>23</v>
      </c>
      <c r="C10" s="10" t="s">
        <v>29</v>
      </c>
      <c r="D10" s="13" t="s">
        <v>15</v>
      </c>
      <c r="E10" s="13">
        <v>500</v>
      </c>
      <c r="F10" s="7">
        <v>22.5</v>
      </c>
      <c r="G10" s="7">
        <v>0</v>
      </c>
      <c r="H10" s="7">
        <v>24</v>
      </c>
      <c r="I10" s="7">
        <v>0</v>
      </c>
      <c r="J10" s="7">
        <v>25</v>
      </c>
      <c r="K10" s="7">
        <v>0</v>
      </c>
      <c r="L10" s="3">
        <f t="shared" ref="L10:L17" si="0">AVERAGE(F10,H10,J10)</f>
        <v>23.83</v>
      </c>
      <c r="M10" s="7">
        <v>5</v>
      </c>
      <c r="N10" s="3">
        <f t="shared" ref="N10:N17" si="1">AVERAGE(F10,H10,J10)+AVERAGE(G10,I10,K10)</f>
        <v>23.83</v>
      </c>
      <c r="O10" s="3">
        <f t="shared" ref="O10:O17" si="2">STDEV(F10,H10,J10)</f>
        <v>1.26</v>
      </c>
      <c r="P10" s="3">
        <f t="shared" ref="P10:P17" si="3">O10/L10*100</f>
        <v>5.29</v>
      </c>
      <c r="Q10" s="15">
        <f t="shared" ref="Q10:Q17" si="4">MIN(F10+G10,H10+I10,J10+K10)</f>
        <v>22.5</v>
      </c>
      <c r="R10" s="3">
        <f t="shared" ref="R10:R17" si="5">Q10*E10</f>
        <v>11250</v>
      </c>
      <c r="S10" s="9" t="s">
        <v>13</v>
      </c>
    </row>
    <row r="11" spans="1:19" ht="57" customHeight="1" x14ac:dyDescent="0.25">
      <c r="A11" s="8">
        <v>2</v>
      </c>
      <c r="B11" s="12" t="s">
        <v>24</v>
      </c>
      <c r="C11" s="10" t="s">
        <v>30</v>
      </c>
      <c r="D11" s="13" t="s">
        <v>32</v>
      </c>
      <c r="E11" s="13">
        <v>200</v>
      </c>
      <c r="F11" s="7">
        <v>258</v>
      </c>
      <c r="G11" s="7">
        <v>0</v>
      </c>
      <c r="H11" s="7">
        <v>270</v>
      </c>
      <c r="I11" s="7">
        <v>0</v>
      </c>
      <c r="J11" s="7">
        <v>289</v>
      </c>
      <c r="K11" s="7">
        <v>0</v>
      </c>
      <c r="L11" s="3">
        <f t="shared" si="0"/>
        <v>272.33</v>
      </c>
      <c r="M11" s="7">
        <v>5</v>
      </c>
      <c r="N11" s="3">
        <f t="shared" si="1"/>
        <v>272.33</v>
      </c>
      <c r="O11" s="3">
        <f t="shared" si="2"/>
        <v>15.63</v>
      </c>
      <c r="P11" s="3">
        <f t="shared" si="3"/>
        <v>5.74</v>
      </c>
      <c r="Q11" s="15">
        <f t="shared" si="4"/>
        <v>258</v>
      </c>
      <c r="R11" s="3">
        <f t="shared" si="5"/>
        <v>51600</v>
      </c>
      <c r="S11" s="9" t="s">
        <v>13</v>
      </c>
    </row>
    <row r="12" spans="1:19" ht="76.5" x14ac:dyDescent="0.25">
      <c r="A12" s="8">
        <v>3</v>
      </c>
      <c r="B12" s="12" t="s">
        <v>25</v>
      </c>
      <c r="C12" s="10" t="s">
        <v>29</v>
      </c>
      <c r="D12" s="13" t="s">
        <v>15</v>
      </c>
      <c r="E12" s="13">
        <v>3</v>
      </c>
      <c r="F12" s="7">
        <v>3260</v>
      </c>
      <c r="G12" s="7">
        <v>0</v>
      </c>
      <c r="H12" s="7">
        <v>3295</v>
      </c>
      <c r="I12" s="7">
        <v>0</v>
      </c>
      <c r="J12" s="7">
        <v>3600</v>
      </c>
      <c r="K12" s="7">
        <v>0</v>
      </c>
      <c r="L12" s="3">
        <f t="shared" si="0"/>
        <v>3385</v>
      </c>
      <c r="M12" s="7">
        <v>5</v>
      </c>
      <c r="N12" s="3">
        <f t="shared" si="1"/>
        <v>3385</v>
      </c>
      <c r="O12" s="3">
        <f t="shared" si="2"/>
        <v>187.02</v>
      </c>
      <c r="P12" s="3">
        <f t="shared" si="3"/>
        <v>5.52</v>
      </c>
      <c r="Q12" s="15">
        <f t="shared" si="4"/>
        <v>3260</v>
      </c>
      <c r="R12" s="3">
        <f t="shared" si="5"/>
        <v>9780</v>
      </c>
      <c r="S12" s="9" t="s">
        <v>13</v>
      </c>
    </row>
    <row r="13" spans="1:19" ht="38.25" x14ac:dyDescent="0.25">
      <c r="A13" s="8">
        <v>4</v>
      </c>
      <c r="B13" s="12" t="s">
        <v>39</v>
      </c>
      <c r="C13" s="10" t="s">
        <v>29</v>
      </c>
      <c r="D13" s="13" t="s">
        <v>15</v>
      </c>
      <c r="E13" s="13">
        <v>100</v>
      </c>
      <c r="F13" s="7">
        <v>399</v>
      </c>
      <c r="G13" s="7">
        <v>0</v>
      </c>
      <c r="H13" s="7">
        <v>410</v>
      </c>
      <c r="I13" s="7">
        <v>0</v>
      </c>
      <c r="J13" s="7">
        <v>402</v>
      </c>
      <c r="K13" s="7">
        <v>0</v>
      </c>
      <c r="L13" s="3">
        <f t="shared" si="0"/>
        <v>403.67</v>
      </c>
      <c r="M13" s="7">
        <v>5</v>
      </c>
      <c r="N13" s="3">
        <f t="shared" si="1"/>
        <v>403.67</v>
      </c>
      <c r="O13" s="3">
        <f t="shared" si="2"/>
        <v>5.69</v>
      </c>
      <c r="P13" s="3">
        <f t="shared" si="3"/>
        <v>1.41</v>
      </c>
      <c r="Q13" s="15">
        <f t="shared" si="4"/>
        <v>399</v>
      </c>
      <c r="R13" s="3">
        <f t="shared" si="5"/>
        <v>39900</v>
      </c>
      <c r="S13" s="9" t="s">
        <v>13</v>
      </c>
    </row>
    <row r="14" spans="1:19" ht="51" x14ac:dyDescent="0.25">
      <c r="A14" s="1">
        <v>5</v>
      </c>
      <c r="B14" s="12" t="s">
        <v>38</v>
      </c>
      <c r="C14" s="10" t="s">
        <v>29</v>
      </c>
      <c r="D14" s="13" t="s">
        <v>15</v>
      </c>
      <c r="E14" s="13">
        <v>100</v>
      </c>
      <c r="F14" s="7">
        <v>155</v>
      </c>
      <c r="G14" s="7">
        <v>0</v>
      </c>
      <c r="H14" s="7">
        <v>165</v>
      </c>
      <c r="I14" s="7">
        <v>0</v>
      </c>
      <c r="J14" s="7">
        <v>158</v>
      </c>
      <c r="K14" s="7">
        <v>0</v>
      </c>
      <c r="L14" s="3">
        <f t="shared" si="0"/>
        <v>159.33000000000001</v>
      </c>
      <c r="M14" s="7">
        <v>5</v>
      </c>
      <c r="N14" s="3">
        <f t="shared" si="1"/>
        <v>159.33000000000001</v>
      </c>
      <c r="O14" s="3">
        <f t="shared" si="2"/>
        <v>5.13</v>
      </c>
      <c r="P14" s="3">
        <f t="shared" si="3"/>
        <v>3.22</v>
      </c>
      <c r="Q14" s="15">
        <f t="shared" si="4"/>
        <v>155</v>
      </c>
      <c r="R14" s="3">
        <f t="shared" si="5"/>
        <v>15500</v>
      </c>
      <c r="S14" s="9" t="s">
        <v>13</v>
      </c>
    </row>
    <row r="15" spans="1:19" ht="38.25" x14ac:dyDescent="0.25">
      <c r="A15" s="8">
        <v>6</v>
      </c>
      <c r="B15" s="12" t="s">
        <v>26</v>
      </c>
      <c r="C15" s="10" t="s">
        <v>29</v>
      </c>
      <c r="D15" s="13" t="s">
        <v>15</v>
      </c>
      <c r="E15" s="13">
        <v>100</v>
      </c>
      <c r="F15" s="7">
        <v>2850</v>
      </c>
      <c r="G15" s="7">
        <v>0</v>
      </c>
      <c r="H15" s="7">
        <v>2920</v>
      </c>
      <c r="I15" s="7">
        <v>0</v>
      </c>
      <c r="J15" s="7">
        <v>2901</v>
      </c>
      <c r="K15" s="7">
        <v>0</v>
      </c>
      <c r="L15" s="3">
        <f t="shared" si="0"/>
        <v>2890.33</v>
      </c>
      <c r="M15" s="7">
        <v>5</v>
      </c>
      <c r="N15" s="3">
        <f t="shared" si="1"/>
        <v>2890.33</v>
      </c>
      <c r="O15" s="3">
        <f t="shared" si="2"/>
        <v>36.200000000000003</v>
      </c>
      <c r="P15" s="3">
        <f t="shared" si="3"/>
        <v>1.25</v>
      </c>
      <c r="Q15" s="15">
        <f t="shared" si="4"/>
        <v>2850</v>
      </c>
      <c r="R15" s="3">
        <f t="shared" si="5"/>
        <v>285000</v>
      </c>
      <c r="S15" s="9" t="s">
        <v>13</v>
      </c>
    </row>
    <row r="16" spans="1:19" ht="38.25" x14ac:dyDescent="0.25">
      <c r="A16" s="8">
        <v>7</v>
      </c>
      <c r="B16" s="12" t="s">
        <v>27</v>
      </c>
      <c r="C16" s="10" t="s">
        <v>31</v>
      </c>
      <c r="D16" s="13" t="s">
        <v>15</v>
      </c>
      <c r="E16" s="13">
        <v>10</v>
      </c>
      <c r="F16" s="7">
        <v>2590</v>
      </c>
      <c r="G16" s="7">
        <v>0</v>
      </c>
      <c r="H16" s="7">
        <v>2630</v>
      </c>
      <c r="I16" s="7">
        <v>0</v>
      </c>
      <c r="J16" s="7">
        <v>2598</v>
      </c>
      <c r="K16" s="7">
        <v>0</v>
      </c>
      <c r="L16" s="3">
        <f t="shared" si="0"/>
        <v>2606</v>
      </c>
      <c r="M16" s="7">
        <v>5</v>
      </c>
      <c r="N16" s="3">
        <f t="shared" si="1"/>
        <v>2606</v>
      </c>
      <c r="O16" s="3">
        <f t="shared" si="2"/>
        <v>21.17</v>
      </c>
      <c r="P16" s="3">
        <f t="shared" si="3"/>
        <v>0.81</v>
      </c>
      <c r="Q16" s="3">
        <f t="shared" si="4"/>
        <v>2590</v>
      </c>
      <c r="R16" s="3">
        <f t="shared" si="5"/>
        <v>25900</v>
      </c>
      <c r="S16" s="9" t="s">
        <v>13</v>
      </c>
    </row>
    <row r="17" spans="1:19" ht="38.25" x14ac:dyDescent="0.25">
      <c r="A17" s="8">
        <v>8</v>
      </c>
      <c r="B17" s="12" t="s">
        <v>28</v>
      </c>
      <c r="C17" s="10" t="s">
        <v>31</v>
      </c>
      <c r="D17" s="13" t="s">
        <v>15</v>
      </c>
      <c r="E17" s="13">
        <v>10</v>
      </c>
      <c r="F17" s="7">
        <v>2590</v>
      </c>
      <c r="G17" s="7">
        <v>0</v>
      </c>
      <c r="H17" s="7">
        <v>2630</v>
      </c>
      <c r="I17" s="7">
        <v>0</v>
      </c>
      <c r="J17" s="7">
        <v>2598</v>
      </c>
      <c r="K17" s="7">
        <v>0</v>
      </c>
      <c r="L17" s="3">
        <f t="shared" si="0"/>
        <v>2606</v>
      </c>
      <c r="M17" s="7">
        <v>5</v>
      </c>
      <c r="N17" s="3">
        <f t="shared" si="1"/>
        <v>2606</v>
      </c>
      <c r="O17" s="3">
        <f t="shared" si="2"/>
        <v>21.17</v>
      </c>
      <c r="P17" s="3">
        <f t="shared" si="3"/>
        <v>0.81</v>
      </c>
      <c r="Q17" s="3">
        <f t="shared" si="4"/>
        <v>2590</v>
      </c>
      <c r="R17" s="3">
        <f t="shared" si="5"/>
        <v>25900</v>
      </c>
      <c r="S17" s="9" t="s">
        <v>13</v>
      </c>
    </row>
    <row r="18" spans="1:19" x14ac:dyDescent="0.25">
      <c r="A18" s="17" t="s">
        <v>14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14">
        <f>SUM(R10:R17)</f>
        <v>464830</v>
      </c>
      <c r="S18" s="4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 t="s">
        <v>37</v>
      </c>
      <c r="B20" s="4"/>
      <c r="C20" s="1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8:Q18"/>
    <mergeCell ref="Q6:Q8"/>
    <mergeCell ref="R6:R8"/>
    <mergeCell ref="S5:S8"/>
    <mergeCell ref="A5:R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2026-04-22T11:13:08Z</dcterms:modified>
</cp:coreProperties>
</file>