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Анализ рынка (базовый)" sheetId="3" r:id="rId1"/>
    <sheet name="Обоснование " sheetId="4" r:id="rId2"/>
  </sheets>
  <definedNames>
    <definedName name="_xlnm.Print_Area" localSheetId="0">'Анализ рынка (базовый)'!$A$1:$O$18</definedName>
  </definedNames>
  <calcPr calcId="152511" fullPrecision="0"/>
</workbook>
</file>

<file path=xl/calcChain.xml><?xml version="1.0" encoding="utf-8"?>
<calcChain xmlns="http://schemas.openxmlformats.org/spreadsheetml/2006/main">
  <c r="K8" i="3" l="1"/>
  <c r="B10" i="3" l="1"/>
  <c r="C10" i="3"/>
  <c r="D10" i="3"/>
  <c r="E10" i="3"/>
  <c r="F10" i="3"/>
  <c r="G10" i="3"/>
  <c r="H10" i="3"/>
  <c r="I10" i="3"/>
  <c r="J8" i="3"/>
  <c r="J10" i="3" l="1"/>
  <c r="M8" i="3"/>
  <c r="M10" i="3" s="1"/>
  <c r="L8" i="3" l="1"/>
  <c r="L10" i="3" s="1"/>
  <c r="A10" i="3" l="1"/>
</calcChain>
</file>

<file path=xl/sharedStrings.xml><?xml version="1.0" encoding="utf-8"?>
<sst xmlns="http://schemas.openxmlformats.org/spreadsheetml/2006/main" count="24" uniqueCount="24">
  <si>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</si>
  <si>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</si>
  <si>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</si>
  <si>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</si>
  <si>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</si>
  <si>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</si>
  <si>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</si>
  <si>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</si>
  <si>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>Обоснование начальной (максимальной) цены контракта</t>
  </si>
  <si>
    <t xml:space="preserve">Средняя арифм. величина цены единицы продукции, руб.                                                                                                       </t>
  </si>
  <si>
    <t>Код позиции КТРУ</t>
  </si>
  <si>
    <t xml:space="preserve">Код позиции по ОКПД </t>
  </si>
  <si>
    <t>Данные для расчета являются однородными (коэфициент вариации не превышает 33%)</t>
  </si>
  <si>
    <r>
      <t xml:space="preserve">Используемый метод определения НМЦК с обоснованием: </t>
    </r>
    <r>
      <rPr>
        <b/>
        <sz val="14"/>
        <color theme="1"/>
        <rFont val="Times New Roman"/>
        <family val="1"/>
        <charset val="204"/>
      </rPr>
      <t>Метод сопоставимых рыночных цен (анализа рынка)</t>
    </r>
  </si>
  <si>
    <t>Цена единицы продукции, указанная в источнике №1, (руб.)</t>
  </si>
  <si>
    <t xml:space="preserve">Цена единицы продукции, указанная в источнике №2, (руб.) </t>
  </si>
  <si>
    <t>Ведущий специалист договорных отношений Арбузова С.А.</t>
  </si>
  <si>
    <t xml:space="preserve">Цена единицы продукции, указанная в источнике №3, (руб.) </t>
  </si>
  <si>
    <t xml:space="preserve">Дата подготовки обоснования НМЦК:             </t>
  </si>
  <si>
    <t>оказание услуг по замерам ультразвуковой толщин метрии корусов судов</t>
  </si>
  <si>
    <t>33.15.10.000</t>
  </si>
  <si>
    <t>усл.ед</t>
  </si>
  <si>
    <t>сентябрь 2026г</t>
  </si>
  <si>
    <r>
      <t>П</t>
    </r>
    <r>
      <rPr>
        <b/>
        <sz val="14"/>
        <color theme="1"/>
        <rFont val="Times New Roman"/>
        <family val="1"/>
        <charset val="204"/>
      </rPr>
      <t>редмет контракта: оказание услуг по замерам ультразвуковой толщин метрии корусов судов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</si>
</sst>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rgb="FF33405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19181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 shrinkToFit="1"/>
    </xf>
    <xf numFmtId="4" fontId="4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17" fontId="4" fillId="0" borderId="0" xfId="0" applyNumberFormat="1" applyFont="1"/>
    <xf numFmtId="4" fontId="4" fillId="0" borderId="0" xfId="0" applyNumberFormat="1" applyFont="1"/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4" fontId="3" fillId="2" borderId="1" xfId="0" applyNumberFormat="1" applyFont="1" applyFill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 shrinkToFit="1"/>
    </xf>
    <xf numFmtId="165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view="pageBreakPreview" zoomScale="80" zoomScaleNormal="80" zoomScaleSheetLayoutView="80" workbookViewId="0">
      <selection activeCell="F17" sqref="F17"/>
    </sheetView>
  </sheetViews>
  <sheetFormatPr defaultColWidth="9.140625" defaultRowHeight="15" x14ac:dyDescent="0.25"/>
  <cols>
    <col min="1" max="1" width="8" style="1" customWidth="1"/>
    <col min="2" max="2" width="49.5703125" style="1" customWidth="1"/>
    <col min="3" max="3" width="24.5703125" style="1" customWidth="1"/>
    <col min="4" max="4" width="16.5703125" style="1" customWidth="1"/>
    <col min="5" max="6" width="9.140625" style="1"/>
    <col min="7" max="8" width="16.42578125" style="1" customWidth="1"/>
    <col min="9" max="9" width="13.42578125" style="1" customWidth="1"/>
    <col min="10" max="10" width="14.85546875" style="1" customWidth="1"/>
    <col min="11" max="11" width="15" style="1" customWidth="1"/>
    <col min="12" max="12" width="19" style="1" customWidth="1"/>
    <col min="13" max="13" width="17" style="1" customWidth="1"/>
    <col min="14" max="16384" width="9.140625" style="1"/>
  </cols>
  <sheetData>
    <row r="1" spans="1:13" ht="18.75" x14ac:dyDescent="0.25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8.7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31.5" customHeight="1" x14ac:dyDescent="0.25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3" ht="31.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18.75" x14ac:dyDescent="0.3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8.75" x14ac:dyDescent="0.3">
      <c r="A6" s="3"/>
      <c r="B6" s="4"/>
      <c r="C6" s="5"/>
      <c r="D6" s="5"/>
      <c r="E6" s="5"/>
      <c r="F6" s="5"/>
      <c r="G6" s="3"/>
      <c r="H6" s="3"/>
      <c r="I6" s="3"/>
      <c r="J6" s="3"/>
      <c r="K6" s="3"/>
      <c r="L6" s="3"/>
    </row>
    <row r="7" spans="1:13" ht="126.75" customHeight="1" x14ac:dyDescent="0.25">
      <c r="A7" s="19" t="s">
        <v>0</v>
      </c>
      <c r="B7" s="19" t="s">
        <v>5</v>
      </c>
      <c r="C7" s="19" t="s">
        <v>10</v>
      </c>
      <c r="D7" s="6" t="s">
        <v>11</v>
      </c>
      <c r="E7" s="6" t="s">
        <v>1</v>
      </c>
      <c r="F7" s="6" t="s">
        <v>2</v>
      </c>
      <c r="G7" s="6" t="s">
        <v>14</v>
      </c>
      <c r="H7" s="6" t="s">
        <v>15</v>
      </c>
      <c r="I7" s="6" t="s">
        <v>17</v>
      </c>
      <c r="J7" s="6" t="s">
        <v>9</v>
      </c>
      <c r="K7" s="6" t="s">
        <v>3</v>
      </c>
      <c r="L7" s="6" t="s">
        <v>6</v>
      </c>
      <c r="M7" s="6" t="s">
        <v>4</v>
      </c>
    </row>
    <row r="8" spans="1:13" ht="114.75" customHeight="1" x14ac:dyDescent="0.25">
      <c r="A8" s="19">
        <v>1</v>
      </c>
      <c r="B8" s="30" t="s">
        <v>19</v>
      </c>
      <c r="C8" s="28" t="s">
        <v>20</v>
      </c>
      <c r="D8" s="18"/>
      <c r="E8" s="6" t="s">
        <v>21</v>
      </c>
      <c r="F8" s="6">
        <v>1</v>
      </c>
      <c r="G8" s="33">
        <v>70000</v>
      </c>
      <c r="H8" s="33">
        <v>68000</v>
      </c>
      <c r="I8" s="33">
        <v>72000</v>
      </c>
      <c r="J8" s="8">
        <f t="shared" ref="J8" si="0">ROUNDDOWN(AVERAGE(G8:I8),2)</f>
        <v>70000</v>
      </c>
      <c r="K8" s="9">
        <f>STDEV(G8:I8)</f>
        <v>2000</v>
      </c>
      <c r="L8" s="10">
        <f t="shared" ref="L8" si="1">K8/J8</f>
        <v>2.86E-2</v>
      </c>
      <c r="M8" s="34">
        <f t="shared" ref="M8" si="2">J8*F8</f>
        <v>70000</v>
      </c>
    </row>
    <row r="9" spans="1:13" ht="114.75" customHeight="1" x14ac:dyDescent="0.25">
      <c r="A9" s="19"/>
      <c r="B9" s="27"/>
      <c r="C9" s="28"/>
      <c r="D9" s="18"/>
      <c r="E9" s="6"/>
      <c r="F9" s="6"/>
      <c r="G9" s="6"/>
      <c r="H9" s="6"/>
      <c r="I9" s="6"/>
      <c r="J9" s="8"/>
      <c r="K9" s="9"/>
      <c r="L9" s="10"/>
      <c r="M9" s="7"/>
    </row>
    <row r="10" spans="1:13" ht="18.75" x14ac:dyDescent="0.3">
      <c r="A10" s="20">
        <f t="shared" ref="A10:J10" si="3">SUM(A8:A9)</f>
        <v>1</v>
      </c>
      <c r="B10" s="21">
        <f t="shared" si="3"/>
        <v>0</v>
      </c>
      <c r="C10" s="22">
        <f t="shared" si="3"/>
        <v>0</v>
      </c>
      <c r="D10" s="23">
        <f t="shared" si="3"/>
        <v>0</v>
      </c>
      <c r="E10" s="24">
        <f t="shared" si="3"/>
        <v>0</v>
      </c>
      <c r="F10" s="24">
        <f t="shared" si="3"/>
        <v>1</v>
      </c>
      <c r="G10" s="37">
        <f t="shared" si="3"/>
        <v>70000</v>
      </c>
      <c r="H10" s="37">
        <f t="shared" si="3"/>
        <v>68000</v>
      </c>
      <c r="I10" s="25">
        <f t="shared" si="3"/>
        <v>72000</v>
      </c>
      <c r="J10" s="36">
        <f t="shared" si="3"/>
        <v>70000</v>
      </c>
      <c r="K10" s="26"/>
      <c r="L10" s="13">
        <f>SUM(L8:L9)</f>
        <v>0.03</v>
      </c>
      <c r="M10" s="35">
        <f>SUM(M8:M9)</f>
        <v>70000</v>
      </c>
    </row>
    <row r="11" spans="1:13" ht="18.75" x14ac:dyDescent="0.25">
      <c r="A11" s="11"/>
      <c r="B11" s="11" t="s">
        <v>7</v>
      </c>
      <c r="C11" s="11"/>
      <c r="D11" s="11"/>
      <c r="E11" s="11"/>
      <c r="F11" s="12"/>
      <c r="G11" s="13"/>
      <c r="H11" s="13"/>
      <c r="I11" s="14"/>
      <c r="J11" s="14"/>
      <c r="K11" s="11"/>
      <c r="L11" s="13"/>
      <c r="M11" s="29"/>
    </row>
    <row r="12" spans="1:13" ht="18.75" x14ac:dyDescent="0.3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8.75" x14ac:dyDescent="0.3">
      <c r="A13" s="15" t="s">
        <v>18</v>
      </c>
      <c r="B13" s="3"/>
      <c r="C13" s="16" t="s">
        <v>22</v>
      </c>
      <c r="D13" s="16"/>
      <c r="E13" s="3"/>
      <c r="F13" s="3"/>
      <c r="G13" s="3"/>
      <c r="H13" s="3"/>
      <c r="I13" s="3"/>
      <c r="J13" s="3"/>
      <c r="K13" s="3"/>
      <c r="L13" s="3"/>
    </row>
    <row r="14" spans="1:13" ht="18.75" x14ac:dyDescent="0.3">
      <c r="A14" s="3"/>
      <c r="B14" s="3"/>
      <c r="C14" s="3"/>
      <c r="D14" s="3"/>
      <c r="E14" s="3"/>
      <c r="F14" s="3"/>
      <c r="G14" s="3"/>
      <c r="H14" s="3"/>
      <c r="I14" s="3"/>
      <c r="J14" s="17"/>
      <c r="K14" s="3"/>
      <c r="L14" s="3"/>
    </row>
    <row r="15" spans="1:13" ht="18.75" x14ac:dyDescent="0.3">
      <c r="A15" s="3" t="s">
        <v>16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3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8.7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8.7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2">
    <mergeCell ref="A1:L1"/>
    <mergeCell ref="A3:L3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N23" sqref="N23"/>
    </sheetView>
  </sheetViews>
  <sheetFormatPr defaultRowHeight="15" x14ac:dyDescent="0.25"/>
  <sheetData>
    <row r="1" ht="15" customHeight="1" x14ac:dyDescent="0.25"/>
    <row r="3" ht="28.5" customHeight="1" x14ac:dyDescent="0.25"/>
    <row r="6" ht="15.75" customHeight="1" x14ac:dyDescent="0.25"/>
    <row r="10" ht="32.25" customHeight="1" x14ac:dyDescent="0.25"/>
    <row r="11" ht="33.75" customHeight="1" x14ac:dyDescent="0.25"/>
    <row r="12" ht="79.5" customHeight="1" x14ac:dyDescent="0.25"/>
    <row r="13" ht="50.25" customHeight="1" x14ac:dyDescent="0.25"/>
    <row r="14" ht="34.5" customHeight="1" x14ac:dyDescent="0.25"/>
    <row r="15" ht="34.5" customHeight="1" x14ac:dyDescent="0.25"/>
    <row r="18" ht="19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Анализ рынка (базовый)</vt:lpstr>
      <vt:lpstr>Обоснование </vt:lpstr>
      <vt:lpstr>'Анализ рынка (базовый)'!Область_печати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2026-08-31T08:32:18Z</dcterms:modified>
</cp:coreProperties>
</file>