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6D9325C7-CA14-42C7-ACB2-5FCD86910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R5" i="1" s="1"/>
  <c r="N5" i="1"/>
  <c r="M5" i="1"/>
  <c r="J5" i="1"/>
  <c r="K5" i="1" s="1"/>
  <c r="R6" i="1" l="1"/>
  <c r="O5" i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<sst xmlns="http://schemas.openxmlformats.org/spreadsheetml/2006/main" count="37" uniqueCount="36">
  <si>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</si>
  <si>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</si>
  <si>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</si>
  <si>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</si>
  <si>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</si>
  <si>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</si>
  <si>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</si>
  <si>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</si>
  <si>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</si>
  <si>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</si>
  <si>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</si>
  <si>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</si>
  <si>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</si>
  <si>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</si>
  <si>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</si>
  <si>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</si>
  <si>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</si>
  <si>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</si>
  <si>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</si>
  <si>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</si>
  <si>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</si>
  <si>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</si>
  <si>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</si>
  <si>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</si>
  <si>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</si>
  <si>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</si>
  <si>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</si>
  <si>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</si>
  <si>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</si>
  <si>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</si>
  <si>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</si>
  <si>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КТРУ</t>
  </si>
  <si>
    <t xml:space="preserve">Устройство для обескровливания конечностей </t>
  </si>
  <si>
    <t>шт</t>
  </si>
  <si>
    <t>32.50.21.111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</si>
  <si>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133000,00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</si>
</sst>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47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1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9" sqref="A9:O9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 s="6" customFormat="1" ht="41.25" customHeight="1">
      <c r="A3" s="37" t="s">
        <v>6</v>
      </c>
      <c r="B3" s="37"/>
      <c r="C3" s="23" t="s">
        <v>31</v>
      </c>
      <c r="D3" s="37" t="s">
        <v>26</v>
      </c>
      <c r="E3" s="37" t="s">
        <v>10</v>
      </c>
      <c r="F3" s="37" t="s">
        <v>11</v>
      </c>
      <c r="G3" s="30" t="s">
        <v>20</v>
      </c>
      <c r="H3" s="30"/>
      <c r="I3" s="30"/>
      <c r="J3" s="30" t="s">
        <v>21</v>
      </c>
      <c r="K3" s="30" t="s">
        <v>22</v>
      </c>
      <c r="L3" s="45" t="s">
        <v>9</v>
      </c>
      <c r="M3" s="30" t="s">
        <v>23</v>
      </c>
      <c r="N3" s="30" t="s">
        <v>12</v>
      </c>
      <c r="O3" s="38" t="s">
        <v>13</v>
      </c>
      <c r="P3" s="38" t="s">
        <v>8</v>
      </c>
      <c r="Q3" s="38" t="s">
        <v>19</v>
      </c>
      <c r="R3" s="40" t="s">
        <v>14</v>
      </c>
    </row>
    <row r="4" spans="1:18" s="6" customFormat="1" ht="15">
      <c r="A4" s="37"/>
      <c r="B4" s="37"/>
      <c r="C4" s="23"/>
      <c r="D4" s="37"/>
      <c r="E4" s="37"/>
      <c r="F4" s="37"/>
      <c r="G4" s="8" t="s">
        <v>28</v>
      </c>
      <c r="H4" s="8" t="s">
        <v>29</v>
      </c>
      <c r="I4" s="8" t="s">
        <v>30</v>
      </c>
      <c r="J4" s="31"/>
      <c r="K4" s="31"/>
      <c r="L4" s="46"/>
      <c r="M4" s="31" t="s">
        <v>15</v>
      </c>
      <c r="N4" s="31" t="s">
        <v>16</v>
      </c>
      <c r="O4" s="39" t="s">
        <v>17</v>
      </c>
      <c r="P4" s="39" t="s">
        <v>8</v>
      </c>
      <c r="Q4" s="38"/>
      <c r="R4" s="41"/>
    </row>
    <row r="5" spans="1:18" s="6" customFormat="1" ht="45">
      <c r="A5" s="27">
        <v>1</v>
      </c>
      <c r="B5" s="27"/>
      <c r="C5" s="27" t="s">
        <v>34</v>
      </c>
      <c r="D5" s="27" t="s">
        <v>32</v>
      </c>
      <c r="E5" s="27" t="s">
        <v>33</v>
      </c>
      <c r="F5" s="27">
        <v>1</v>
      </c>
      <c r="G5" s="21">
        <v>133000</v>
      </c>
      <c r="H5" s="21">
        <v>134300</v>
      </c>
      <c r="I5" s="21">
        <v>135200</v>
      </c>
      <c r="J5" s="13">
        <f t="shared" ref="J5" si="0">MIN(G5:I5)</f>
        <v>133000</v>
      </c>
      <c r="K5" s="13">
        <f t="shared" ref="K5" si="1">J5*(1+L5)</f>
        <v>133000</v>
      </c>
      <c r="L5" s="22">
        <v>0</v>
      </c>
      <c r="M5" s="26">
        <f t="shared" ref="M5" si="2">AVERAGE(G5:I5)*(1+L5)</f>
        <v>134166.66666666666</v>
      </c>
      <c r="N5" s="26">
        <f t="shared" ref="N5" si="3">STDEV(G5:I5)</f>
        <v>1106.0440015358038</v>
      </c>
      <c r="O5" s="9">
        <f t="shared" ref="O5" si="4">N5/M5</f>
        <v>8.2438062226271088E-3</v>
      </c>
      <c r="P5" s="10">
        <f t="shared" ref="P5" si="5">MIN(G5,H5,I5)</f>
        <v>133000</v>
      </c>
      <c r="Q5" s="21">
        <f t="shared" ref="Q5" si="6">P5</f>
        <v>133000</v>
      </c>
      <c r="R5" s="21">
        <f t="shared" ref="R5" si="7">Q5*F5</f>
        <v>133000</v>
      </c>
    </row>
    <row r="6" spans="1:18" s="6" customFormat="1" ht="15">
      <c r="A6" s="14"/>
      <c r="B6" s="14"/>
      <c r="C6" s="14"/>
      <c r="D6" s="14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2" t="s">
        <v>24</v>
      </c>
      <c r="O6" s="42"/>
      <c r="P6" s="42"/>
      <c r="Q6" s="42"/>
      <c r="R6" s="20">
        <f>SUM(R5:R5)</f>
        <v>133000</v>
      </c>
    </row>
    <row r="7" spans="1:18" ht="37.5" customHeight="1">
      <c r="A7" s="32" t="s">
        <v>35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11"/>
      <c r="Q7" s="11"/>
      <c r="R7" s="12"/>
    </row>
    <row r="8" spans="1:18" ht="82.5" customHeight="1">
      <c r="A8" s="29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1"/>
      <c r="Q8" s="11"/>
    </row>
    <row r="9" spans="1:18" ht="48" customHeight="1">
      <c r="A9" s="33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8" ht="31.5">
      <c r="D10" s="1" t="s">
        <v>2</v>
      </c>
      <c r="E10" s="4" t="s">
        <v>1</v>
      </c>
      <c r="F10" s="28" t="s">
        <v>3</v>
      </c>
      <c r="G10" s="28"/>
    </row>
    <row r="11" spans="1:18">
      <c r="E11" s="4" t="s">
        <v>4</v>
      </c>
      <c r="F11" s="28" t="s">
        <v>5</v>
      </c>
      <c r="G11" s="28"/>
    </row>
    <row r="12" spans="1:18">
      <c r="J12" s="1"/>
      <c r="K12" s="1"/>
      <c r="L12" s="1"/>
      <c r="M12" s="1"/>
    </row>
    <row r="14" spans="1:18">
      <c r="A14" s="36"/>
      <c r="B14" s="36"/>
      <c r="C14" s="25"/>
      <c r="D14" s="34"/>
      <c r="E14" s="34"/>
      <c r="F14" s="34"/>
    </row>
    <row r="15" spans="1:18">
      <c r="A15" s="2"/>
      <c r="B15" s="2"/>
      <c r="C15" s="2"/>
      <c r="D15" s="2"/>
      <c r="E15" s="5"/>
    </row>
    <row r="16" spans="1:18">
      <c r="A16" s="28"/>
      <c r="B16" s="28"/>
      <c r="C16" s="24"/>
      <c r="D16" s="35"/>
      <c r="E16" s="35"/>
      <c r="F16" s="35"/>
      <c r="G16" s="35"/>
    </row>
    <row r="17" spans="1:1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6:Q6"/>
    <mergeCell ref="F11:G11"/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2026-08-21T07:20:54Z</dcterms:modified>
</cp:coreProperties>
</file>