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" i="8"/>
  <c r="M9" s="1"/>
  <c r="N9" s="1"/>
  <c r="O9" s="1"/>
  <c r="J9"/>
  <c r="K9" s="1"/>
  <c r="I9"/>
  <c r="L10"/>
  <c r="M10" s="1"/>
  <c r="N10" s="1"/>
  <c r="O10" s="1"/>
  <c r="J10"/>
  <c r="I10"/>
  <c r="O11" l="1"/>
  <c r="K10"/>
  <c r="I12" l="1"/>
</calcChain>
</file>

<file path=xl/sharedStrings.xml><?xml version="1.0" encoding="utf-8"?>
<sst xmlns="http://schemas.openxmlformats.org/spreadsheetml/2006/main" count="32" uniqueCount="31">
  <si>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</si>
  <si>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</si>
  <si>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</si>
  <si>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</si>
  <si>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</si>
  <si>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</si>
  <si>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</si>
  <si>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</si>
  <si>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</si>
  <si>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</si>
  <si>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</si>
  <si>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</si>
  <si>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</si>
  <si>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</si>
  <si>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</si>
  <si>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</si>
  <si>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</si>
  <si>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</si>
  <si>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</si>
  <si>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</si>
  <si>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</si>
  <si>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</si>
  <si>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</si>
  <si>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</si>
  <si>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Услуги по сопроваждению программ  для ЭВМ</t>
  </si>
  <si>
    <t>шт</t>
  </si>
  <si>
    <t>Ценовое предложение № 1 ООО"Контур 165"</t>
  </si>
  <si>
    <t>Услуги по сопровождению программы  для ЭВМ "Контур Экстерн" ((техническая поддержка в виде абонентского обслуживания) по тарифному плану "Бюджетник максимальный" на 1 год</t>
  </si>
  <si>
    <t>Право использования программы  для ЭВМ "Контур Экстерн" по тарифному плану "Бюджетник максимальный" на 1 год, с применением встроенных в сертификат/ключевой контейнер СКЗИ "КриптоПро CSP"</t>
  </si>
  <si>
    <t>Ценовое предложение № 3 АО "ПФ "СКБ Контур"</t>
  </si>
  <si>
    <t>Ценовое предложение № 2  ООО "Сервисный Центр"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</si>
</sst>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8"/>
  <sheetViews>
    <sheetView tabSelected="1" topLeftCell="A8" zoomScale="115" zoomScaleNormal="115" workbookViewId="0">
      <selection activeCell="I10" sqref="I10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49"/>
      <c r="N2" s="49"/>
      <c r="O2" s="49"/>
    </row>
    <row r="3" spans="1:15" ht="32.25" customHeight="1">
      <c r="A3" s="56" t="s">
        <v>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33" customHeight="1">
      <c r="A4" s="8"/>
      <c r="B4" s="8"/>
      <c r="C4" s="8"/>
      <c r="D4" s="8"/>
      <c r="E4" s="8"/>
      <c r="F4" s="11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43" t="s">
        <v>15</v>
      </c>
      <c r="B5" s="44"/>
      <c r="C5" s="45" t="s">
        <v>18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</row>
    <row r="6" spans="1:15" ht="32.25" customHeight="1">
      <c r="A6" s="43" t="s">
        <v>16</v>
      </c>
      <c r="B6" s="44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44"/>
    </row>
    <row r="7" spans="1:15" ht="39.75" customHeight="1">
      <c r="A7" s="57" t="s">
        <v>2</v>
      </c>
      <c r="B7" s="57" t="s">
        <v>19</v>
      </c>
      <c r="C7" s="59" t="s">
        <v>3</v>
      </c>
      <c r="D7" s="61" t="s">
        <v>0</v>
      </c>
      <c r="E7" s="63" t="s">
        <v>4</v>
      </c>
      <c r="F7" s="63"/>
      <c r="G7" s="63"/>
      <c r="H7" s="63"/>
      <c r="I7" s="54" t="s">
        <v>5</v>
      </c>
      <c r="J7" s="54"/>
      <c r="K7" s="54"/>
      <c r="L7" s="55" t="s">
        <v>6</v>
      </c>
      <c r="M7" s="55"/>
      <c r="N7" s="55"/>
      <c r="O7" s="55"/>
    </row>
    <row r="8" spans="1:15" s="39" customFormat="1" ht="219" customHeight="1">
      <c r="A8" s="58"/>
      <c r="B8" s="58"/>
      <c r="C8" s="60"/>
      <c r="D8" s="62"/>
      <c r="E8" s="35" t="s">
        <v>26</v>
      </c>
      <c r="F8" s="35" t="s">
        <v>30</v>
      </c>
      <c r="G8" s="36" t="s">
        <v>29</v>
      </c>
      <c r="H8" s="35" t="s">
        <v>7</v>
      </c>
      <c r="I8" s="37" t="s">
        <v>20</v>
      </c>
      <c r="J8" s="38" t="s">
        <v>8</v>
      </c>
      <c r="K8" s="38" t="s">
        <v>21</v>
      </c>
      <c r="L8" s="38" t="s">
        <v>22</v>
      </c>
      <c r="M8" s="35" t="s">
        <v>9</v>
      </c>
      <c r="N8" s="35" t="s">
        <v>10</v>
      </c>
      <c r="O8" s="35" t="s">
        <v>11</v>
      </c>
    </row>
    <row r="9" spans="1:15" ht="114">
      <c r="A9" s="12">
        <v>1</v>
      </c>
      <c r="B9" s="13" t="s">
        <v>27</v>
      </c>
      <c r="C9" s="14" t="s">
        <v>25</v>
      </c>
      <c r="D9" s="15">
        <v>1</v>
      </c>
      <c r="E9" s="16">
        <v>6154.92</v>
      </c>
      <c r="F9" s="16">
        <v>6047.88</v>
      </c>
      <c r="G9" s="16">
        <v>5352.1</v>
      </c>
      <c r="H9" s="12">
        <v>3</v>
      </c>
      <c r="I9" s="17">
        <f t="shared" ref="I9" si="0">AVERAGE(E9:G9)</f>
        <v>5851.6333333333341</v>
      </c>
      <c r="J9" s="18">
        <f t="shared" ref="J9" si="1">STDEV(E9:G9)</f>
        <v>435.90658831144833</v>
      </c>
      <c r="K9" s="19">
        <f t="shared" ref="K9" si="2">J9/I9</f>
        <v>7.4493148063181497E-2</v>
      </c>
      <c r="L9" s="20">
        <f t="shared" ref="L9" si="3">((D9/H9)*(SUM(E9:G9)))</f>
        <v>5851.6333333333332</v>
      </c>
      <c r="M9" s="21">
        <f t="shared" ref="M9" si="4">L9/D9</f>
        <v>5851.6333333333332</v>
      </c>
      <c r="N9" s="22">
        <f t="shared" ref="N9" si="5">ROUND(M9,2)</f>
        <v>5851.63</v>
      </c>
      <c r="O9" s="23">
        <f t="shared" ref="O9" si="6">N9*D9</f>
        <v>5851.63</v>
      </c>
    </row>
    <row r="10" spans="1:15" s="5" customFormat="1" ht="135.75" customHeight="1">
      <c r="A10" s="12">
        <v>2</v>
      </c>
      <c r="B10" s="13" t="s">
        <v>28</v>
      </c>
      <c r="C10" s="14" t="s">
        <v>25</v>
      </c>
      <c r="D10" s="15">
        <v>1</v>
      </c>
      <c r="E10" s="16">
        <v>20180.09</v>
      </c>
      <c r="F10" s="16">
        <v>19829.13</v>
      </c>
      <c r="G10" s="16">
        <v>17547.900000000001</v>
      </c>
      <c r="H10" s="12">
        <v>3</v>
      </c>
      <c r="I10" s="17">
        <f t="shared" ref="I10" si="7">AVERAGE(E10:G10)</f>
        <v>19185.706666666669</v>
      </c>
      <c r="J10" s="18">
        <f t="shared" ref="J10" si="8">STDEV(E10:G10)</f>
        <v>1429.1960112011375</v>
      </c>
      <c r="K10" s="19">
        <f t="shared" ref="K10" si="9">J10/I10</f>
        <v>7.4492747962431272E-2</v>
      </c>
      <c r="L10" s="20">
        <f t="shared" ref="L10" si="10">((D10/H10)*(SUM(E10:G10)))</f>
        <v>19185.706666666665</v>
      </c>
      <c r="M10" s="21">
        <f t="shared" ref="M10" si="11">L10/D10</f>
        <v>19185.706666666665</v>
      </c>
      <c r="N10" s="22">
        <f t="shared" ref="N10" si="12">ROUND(M10,2)</f>
        <v>19185.71</v>
      </c>
      <c r="O10" s="23">
        <f t="shared" ref="O10" si="13">N10*D10</f>
        <v>19185.71</v>
      </c>
    </row>
    <row r="11" spans="1:15" ht="15">
      <c r="A11" s="24"/>
      <c r="B11" s="25"/>
      <c r="C11" s="26"/>
      <c r="D11" s="26"/>
      <c r="E11" s="27"/>
      <c r="F11" s="27"/>
      <c r="G11" s="27"/>
      <c r="H11" s="28"/>
      <c r="I11" s="29"/>
      <c r="J11" s="30"/>
      <c r="K11" s="31"/>
      <c r="L11" s="32"/>
      <c r="M11" s="33"/>
      <c r="N11" s="32" t="s">
        <v>12</v>
      </c>
      <c r="O11" s="34">
        <f>SUM(O9:O10)</f>
        <v>25037.34</v>
      </c>
    </row>
    <row r="12" spans="1:15" ht="15.75">
      <c r="A12" s="50" t="s">
        <v>13</v>
      </c>
      <c r="B12" s="50"/>
      <c r="C12" s="50"/>
      <c r="D12" s="50"/>
      <c r="E12" s="50"/>
      <c r="F12" s="50"/>
      <c r="G12" s="50"/>
      <c r="H12" s="50"/>
      <c r="I12" s="3">
        <f>O11</f>
        <v>25037.34</v>
      </c>
      <c r="J12" s="4" t="s">
        <v>14</v>
      </c>
      <c r="K12" s="4"/>
      <c r="L12" s="4"/>
      <c r="M12" s="4"/>
      <c r="N12" s="4"/>
      <c r="O12" s="3"/>
    </row>
    <row r="13" spans="1:15" ht="37.5" customHeight="1">
      <c r="A13" s="51" t="s">
        <v>17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ht="87.75" customHeight="1">
      <c r="A14" s="51" t="s">
        <v>23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</row>
    <row r="15" spans="1:15" ht="15.75">
      <c r="A15" s="52"/>
      <c r="B15" s="52"/>
      <c r="C15" s="41"/>
      <c r="D15" s="41"/>
      <c r="E15" s="41"/>
      <c r="F15" s="41"/>
      <c r="G15" s="41"/>
      <c r="H15" s="41"/>
      <c r="I15" s="41"/>
      <c r="J15" s="10"/>
      <c r="K15" s="10"/>
      <c r="L15" s="10"/>
      <c r="M15" s="10"/>
      <c r="N15" s="10"/>
      <c r="O15" s="10"/>
    </row>
    <row r="16" spans="1:15" ht="15.7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5"/>
    </row>
    <row r="17" spans="1:15" ht="15.75">
      <c r="A17" s="48"/>
      <c r="B17" s="48"/>
      <c r="C17" s="2"/>
      <c r="D17" s="6"/>
      <c r="E17" s="6"/>
      <c r="F17" s="6"/>
      <c r="G17" s="6"/>
      <c r="H17" s="6"/>
      <c r="J17" s="48"/>
      <c r="K17" s="48"/>
      <c r="L17" s="9"/>
    </row>
    <row r="18" spans="1:15" ht="15.75">
      <c r="A18" s="40"/>
      <c r="B18" s="40"/>
      <c r="C18" s="40"/>
      <c r="D18" s="40"/>
      <c r="E18" s="40"/>
      <c r="F18" s="40"/>
      <c r="G18" s="40"/>
      <c r="H18" s="7"/>
      <c r="I18" s="5"/>
      <c r="J18" s="5"/>
      <c r="K18" s="5"/>
      <c r="L18" s="5"/>
      <c r="M18" s="5"/>
      <c r="N18" s="5"/>
      <c r="O18" s="5"/>
    </row>
  </sheetData>
  <mergeCells count="22">
    <mergeCell ref="M2:O2"/>
    <mergeCell ref="A12:H12"/>
    <mergeCell ref="A13:O13"/>
    <mergeCell ref="A14:O14"/>
    <mergeCell ref="A15:B15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A18:G18"/>
    <mergeCell ref="C15:I15"/>
    <mergeCell ref="A16:N16"/>
    <mergeCell ref="A6:B6"/>
    <mergeCell ref="C5:O5"/>
    <mergeCell ref="A17:B17"/>
    <mergeCell ref="J17:K17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2026-09-03T02:45:13Z</dcterms:modified>
</cp:coreProperties>
</file>