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Лист1!$A$4:$WVW$23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S5" i="1" l="1"/>
  <c r="R5" i="1"/>
  <c r="Q5" i="1"/>
  <c r="M5" i="1" l="1"/>
  <c r="N5" i="1" s="1"/>
  <c r="O5" i="1" s="1"/>
  <c r="P5" i="1" s="1"/>
  <c r="P6" i="1" s="1"/>
  <c r="J5" i="1"/>
  <c r="K5" i="1" s="1"/>
  <c r="L5" i="1" s="1"/>
  <c r="L7" i="1" l="1"/>
</calcChain>
</file>

<file path=xl/sharedStrings.xml><?xml version="1.0" encoding="utf-8"?>
<sst xmlns="http://schemas.openxmlformats.org/spreadsheetml/2006/main" count="31" uniqueCount="29">
  <si>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</si>
  <si>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</si>
  <si>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</si>
  <si>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</si>
  <si>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</si>
  <si>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</si>
  <si>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</si>
  <si>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</si>
  <si>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</si>
  <si>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</si>
  <si>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</si>
  <si>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</si>
  <si>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</si>
  <si>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</si>
  <si>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</si>
  <si>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</si>
  <si>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</si>
  <si>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</si>
  <si>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</si>
  <si>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</si>
  <si>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</si>
  <si>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https://kaskadcentr.ru/fal-kapronovyj-kanat-poliamidny/tproduct/758137320-395609138861-kanat-poliamidnii-trosovoi-svivki-trehpr</t>
  </si>
  <si>
    <t>https://lpack-spb.ru/kanat-pp-3-pryadnyj-zelenyj-10mm100m</t>
  </si>
  <si>
    <t>https://farwater-vl.ru/shop/vse-dlya-katera-i-yahty/stoyanka-i-shvartovka/verevka-kanat-shvartovyj/yakornyj-kanat/kanat-kruchenyj-yakornyj-10-0-mm-sinij-2500-kg-100-m-buhta/?srsltid=AfmBOooCkBD4WxTDydTNE3lRlWrs2Z6MEK8P21gLEnkxcnucBhKK4n_X</t>
  </si>
  <si>
    <t>https://vladivostok.pulscen.ru/products/skoba_omegaobraznaya_g_p_6_5_t_tip_g_2130_dha_208048686</t>
  </si>
  <si>
    <t>https://t-lift.ru/wp-content/uploads/2024/02/Skoba-omega-s-gajkoj.pdf</t>
  </si>
  <si>
    <t>https://trailer-boat.ru/catalog/lebedki_dlya_avtomobiley_snegokhodov_i_atv/aksessuary_dlya_lebedok/shakly_i_skoby/skoba_takelazhnaya_shaklya_7_8_nagruzka_6_5_t/</t>
  </si>
  <si>
    <t>усл.</t>
  </si>
  <si>
    <t>Услуга по проведению геоботанического описания основных растительных сообществ вдоль туристического маршрута «Ботанический сад полуострова Ликандера»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</si>
</sst>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24" fillId="0" borderId="0" xfId="5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arwater-vl.ru/shop/vse-dlya-katera-i-yahty/stoyanka-i-shvartovka/verevka-kanat-shvartovyj/yakornyj-kanat/kanat-kruchenyj-yakornyj-10-0-mm-sinij-2500-kg-100-m-buhta/?srsltid=AfmBOooCkBD4WxTDydTNE3lRlWrs2Z6MEK8P21gLEnkxcnucBhKK4n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pack-spb.ru/kanat-pp-3-pryadnyj-zelenyj-10mm100m" TargetMode="External"/><Relationship Id="rId1" Type="http://schemas.openxmlformats.org/officeDocument/2006/relationships/hyperlink" Target="https://kaskadcentr.ru/fal-kapronovyj-kanat-poliamidny/tproduct/758137320-395609138861-kanat-poliamidnii-trosovoi-svivki-trehpr" TargetMode="External"/><Relationship Id="rId6" Type="http://schemas.openxmlformats.org/officeDocument/2006/relationships/hyperlink" Target="https://trailer-boat.ru/catalog/lebedki_dlya_avtomobiley_snegokhodov_i_atv/aksessuary_dlya_lebedok/shakly_i_skoby/skoba_takelazhnaya_shaklya_7_8_nagruzka_6_5_t/" TargetMode="External"/><Relationship Id="rId5" Type="http://schemas.openxmlformats.org/officeDocument/2006/relationships/hyperlink" Target="https://t-lift.ru/wp-content/uploads/2024/02/Skoba-omega-s-gajkoj.pdf" TargetMode="External"/><Relationship Id="rId4" Type="http://schemas.openxmlformats.org/officeDocument/2006/relationships/hyperlink" Target="https://vladivostok.pulscen.ru/products/skoba_omegaobraznaya_g_p_6_5_t_tip_g_2130_dha_20804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1"/>
  <sheetViews>
    <sheetView tabSelected="1" zoomScale="85" zoomScaleNormal="85" workbookViewId="0">
      <pane ySplit="4" topLeftCell="A5" activePane="bottomLeft" state="frozen"/>
      <selection pane="bottomLeft" activeCell="E5" sqref="E5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7" t="s">
        <v>19</v>
      </c>
      <c r="N1" s="58"/>
      <c r="O1" s="58"/>
      <c r="P1" s="58"/>
    </row>
    <row r="2" spans="1:19" ht="22.5" customHeight="1" x14ac:dyDescent="0.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1.25" customHeight="1" x14ac:dyDescent="0.2">
      <c r="A3" s="59" t="s">
        <v>0</v>
      </c>
      <c r="B3" s="59" t="s">
        <v>1</v>
      </c>
      <c r="C3" s="59" t="s">
        <v>2</v>
      </c>
      <c r="D3" s="59" t="s">
        <v>3</v>
      </c>
      <c r="E3" s="59"/>
      <c r="F3" s="59"/>
      <c r="G3" s="59"/>
      <c r="H3" s="59" t="s">
        <v>4</v>
      </c>
      <c r="I3" s="59"/>
      <c r="J3" s="61" t="s">
        <v>5</v>
      </c>
      <c r="K3" s="61"/>
      <c r="L3" s="61"/>
      <c r="M3" s="60" t="s">
        <v>6</v>
      </c>
      <c r="N3" s="60"/>
      <c r="O3" s="60"/>
      <c r="P3" s="60"/>
      <c r="Q3" s="17"/>
      <c r="R3" s="17"/>
      <c r="S3" s="17"/>
    </row>
    <row r="4" spans="1:19" ht="214.5" x14ac:dyDescent="0.2">
      <c r="A4" s="59"/>
      <c r="B4" s="59"/>
      <c r="C4" s="59"/>
      <c r="D4" s="59"/>
      <c r="E4" s="45" t="s">
        <v>20</v>
      </c>
      <c r="F4" s="45" t="s">
        <v>20</v>
      </c>
      <c r="G4" s="45" t="s">
        <v>20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61.5" customHeight="1" x14ac:dyDescent="0.2">
      <c r="A5" s="34">
        <v>1</v>
      </c>
      <c r="B5" s="38" t="s">
        <v>28</v>
      </c>
      <c r="C5" s="39" t="s">
        <v>27</v>
      </c>
      <c r="D5" s="39">
        <v>1</v>
      </c>
      <c r="E5" s="29">
        <v>25000</v>
      </c>
      <c r="F5" s="29">
        <v>30000</v>
      </c>
      <c r="G5" s="29">
        <v>35000</v>
      </c>
      <c r="H5" s="33"/>
      <c r="I5" s="33"/>
      <c r="J5" s="30">
        <f>AVERAGE(E5:G5)</f>
        <v>30000</v>
      </c>
      <c r="K5" s="19">
        <f>SQRT(((SUM((POWER(F5-J5,2)),(POWER(G5-J5,2)),(POWER(E5-J5,2))))/(COLUMNS(E5:G5)-1)))</f>
        <v>5000</v>
      </c>
      <c r="L5" s="19">
        <f>K5/J5*100</f>
        <v>16.666666666666664</v>
      </c>
      <c r="M5" s="20">
        <f t="shared" ref="M5" si="0">((D5/3)*(SUM(E5:G5)))</f>
        <v>30000</v>
      </c>
      <c r="N5" s="31">
        <f t="shared" ref="N5" si="1">M5/D5</f>
        <v>30000</v>
      </c>
      <c r="O5" s="20">
        <f t="shared" ref="O5" si="2">ROUNDUP(N5,2)</f>
        <v>30000</v>
      </c>
      <c r="P5" s="36">
        <f t="shared" ref="P5" si="3">O5*D5</f>
        <v>30000</v>
      </c>
      <c r="Q5" s="37">
        <f>E5*D5</f>
        <v>25000</v>
      </c>
      <c r="R5" s="37">
        <f>F5*D5</f>
        <v>30000</v>
      </c>
      <c r="S5" s="37">
        <f>G5*D5</f>
        <v>35000</v>
      </c>
    </row>
    <row r="6" spans="1:19" ht="24.75" customHeight="1" x14ac:dyDescent="0.2">
      <c r="A6" s="34"/>
      <c r="B6" s="35"/>
      <c r="C6" s="40"/>
      <c r="D6" s="42">
        <v>4</v>
      </c>
      <c r="E6" s="32"/>
      <c r="F6" s="32"/>
      <c r="G6" s="32"/>
      <c r="H6" s="21"/>
      <c r="I6" s="21"/>
      <c r="J6" s="30"/>
      <c r="K6" s="19"/>
      <c r="L6" s="19"/>
      <c r="M6" s="20"/>
      <c r="N6" s="31"/>
      <c r="O6" s="20"/>
      <c r="P6" s="41">
        <f>SUM(P5:P5)</f>
        <v>30000</v>
      </c>
      <c r="Q6" s="37"/>
      <c r="R6" s="37"/>
      <c r="S6" s="37"/>
    </row>
    <row r="7" spans="1:19" ht="24.75" customHeight="1" x14ac:dyDescent="0.2">
      <c r="A7" s="18"/>
      <c r="B7" s="18"/>
      <c r="C7" s="18"/>
      <c r="D7" s="53" t="s">
        <v>16</v>
      </c>
      <c r="E7" s="54"/>
      <c r="F7" s="54"/>
      <c r="G7" s="54"/>
      <c r="H7" s="54"/>
      <c r="I7" s="54"/>
      <c r="J7" s="54"/>
      <c r="K7" s="22"/>
      <c r="L7" s="43">
        <f>P6</f>
        <v>30000</v>
      </c>
      <c r="M7" s="44" t="s">
        <v>17</v>
      </c>
      <c r="N7" s="24"/>
      <c r="O7" s="23"/>
      <c r="P7" s="23"/>
      <c r="Q7" s="37"/>
      <c r="R7" s="37"/>
      <c r="S7" s="37"/>
    </row>
    <row r="8" spans="1:19" ht="22.5" customHeight="1" x14ac:dyDescent="0.2">
      <c r="A8" s="25"/>
      <c r="B8" s="25"/>
      <c r="E8" s="26"/>
      <c r="I8" s="26"/>
      <c r="J8" s="27"/>
      <c r="K8" s="27"/>
      <c r="L8" s="26"/>
      <c r="P8" s="28"/>
      <c r="Q8" s="37"/>
      <c r="R8" s="37"/>
      <c r="S8" s="37"/>
    </row>
    <row r="9" spans="1:19" ht="29.25" customHeight="1" x14ac:dyDescent="0.2">
      <c r="A9" s="55"/>
      <c r="B9" s="55"/>
      <c r="C9" s="55"/>
      <c r="D9" s="5"/>
      <c r="E9" s="6"/>
      <c r="F9" s="7"/>
      <c r="G9" s="7"/>
      <c r="H9" s="7"/>
      <c r="I9" s="7"/>
      <c r="J9" s="15"/>
      <c r="K9" s="8"/>
      <c r="L9" s="7"/>
      <c r="M9" s="7"/>
      <c r="N9" s="7"/>
      <c r="O9" s="11"/>
      <c r="P9" s="13"/>
      <c r="Q9" s="37"/>
      <c r="R9" s="37"/>
      <c r="S9" s="37"/>
    </row>
    <row r="10" spans="1:19" ht="29.25" customHeight="1" x14ac:dyDescent="0.2">
      <c r="A10" s="9"/>
      <c r="B10" s="49"/>
      <c r="C10" s="9"/>
      <c r="D10" s="5"/>
      <c r="E10" s="6"/>
      <c r="F10" s="8"/>
      <c r="G10" s="8"/>
      <c r="H10" s="10"/>
      <c r="I10" s="7"/>
      <c r="J10" s="16"/>
      <c r="K10" s="7"/>
      <c r="L10" s="7"/>
      <c r="M10" s="7"/>
      <c r="N10" s="7"/>
      <c r="O10" s="11"/>
      <c r="P10" s="14"/>
      <c r="Q10" s="37"/>
      <c r="R10" s="37"/>
      <c r="S10" s="37"/>
    </row>
    <row r="11" spans="1:19" ht="29.25" customHeight="1" x14ac:dyDescent="0.25">
      <c r="A11" s="52">
        <v>1</v>
      </c>
      <c r="B11" s="50" t="s">
        <v>21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7"/>
      <c r="R11" s="37"/>
      <c r="S11" s="37"/>
    </row>
    <row r="12" spans="1:19" ht="22.5" customHeight="1" x14ac:dyDescent="0.25">
      <c r="A12" s="52"/>
      <c r="B12" s="50" t="s">
        <v>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7"/>
      <c r="R12" s="37"/>
      <c r="S12" s="37"/>
    </row>
    <row r="13" spans="1:19" ht="22.5" customHeight="1" x14ac:dyDescent="0.25">
      <c r="A13" s="52"/>
      <c r="B13" s="50" t="s">
        <v>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7"/>
      <c r="R13" s="37"/>
      <c r="S13" s="37"/>
    </row>
    <row r="14" spans="1:19" ht="22.5" customHeight="1" x14ac:dyDescent="0.25">
      <c r="A14" s="52">
        <v>2</v>
      </c>
      <c r="B14" s="50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7"/>
      <c r="R14" s="37"/>
      <c r="S14" s="37"/>
    </row>
    <row r="15" spans="1:19" ht="22.5" customHeight="1" x14ac:dyDescent="0.25">
      <c r="A15" s="52"/>
      <c r="B15" s="50" t="s">
        <v>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7"/>
      <c r="R15" s="37"/>
      <c r="S15" s="37"/>
    </row>
    <row r="16" spans="1:19" ht="22.5" customHeight="1" x14ac:dyDescent="0.25">
      <c r="A16" s="52"/>
      <c r="B16" s="50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7"/>
      <c r="R16" s="37"/>
      <c r="S16" s="37"/>
    </row>
    <row r="17" spans="1:22" ht="22.5" customHeight="1" x14ac:dyDescent="0.25">
      <c r="A17" s="52"/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1"/>
      <c r="R17" s="51"/>
      <c r="S17" s="51"/>
      <c r="T17" s="51"/>
      <c r="U17" s="51"/>
      <c r="V17" s="51"/>
    </row>
    <row r="18" spans="1:22" ht="22.5" customHeight="1" x14ac:dyDescent="0.25">
      <c r="A18" s="52"/>
      <c r="B18" s="4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1"/>
      <c r="R18" s="51"/>
      <c r="S18" s="51"/>
      <c r="T18" s="51"/>
      <c r="U18" s="51"/>
      <c r="V18" s="51"/>
    </row>
    <row r="19" spans="1:22" ht="22.5" customHeight="1" x14ac:dyDescent="0.25">
      <c r="A19" s="52"/>
      <c r="B19" s="4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1"/>
      <c r="R19" s="51"/>
      <c r="S19" s="51"/>
      <c r="T19" s="51"/>
      <c r="U19" s="51"/>
      <c r="V19" s="51"/>
    </row>
    <row r="20" spans="1:22" ht="22.5" customHeight="1" x14ac:dyDescent="0.25">
      <c r="A20" s="52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51"/>
      <c r="R20" s="51"/>
      <c r="S20" s="51"/>
      <c r="T20" s="51"/>
      <c r="U20" s="51"/>
      <c r="V20" s="51"/>
    </row>
    <row r="21" spans="1:22" ht="22.5" customHeight="1" x14ac:dyDescent="0.25">
      <c r="A21" s="52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1"/>
      <c r="R21" s="51"/>
      <c r="S21" s="51"/>
      <c r="T21" s="51"/>
      <c r="U21" s="51"/>
      <c r="V21" s="51"/>
    </row>
    <row r="22" spans="1:22" ht="21.75" customHeight="1" x14ac:dyDescent="0.25">
      <c r="A22" s="52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51"/>
      <c r="R22" s="51"/>
      <c r="S22" s="51"/>
      <c r="T22" s="51"/>
      <c r="U22" s="51"/>
      <c r="V22" s="51"/>
    </row>
    <row r="23" spans="1:22" ht="19.5" customHeight="1" x14ac:dyDescent="0.25">
      <c r="A23" s="52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12"/>
    </row>
    <row r="24" spans="1:22" ht="15" x14ac:dyDescent="0.25">
      <c r="A24" s="52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12"/>
    </row>
    <row r="25" spans="1:22" s="7" customFormat="1" ht="15" x14ac:dyDescent="0.25">
      <c r="A25" s="52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2"/>
      <c r="R25" s="12"/>
      <c r="S25" s="12"/>
    </row>
    <row r="26" spans="1:22" s="7" customFormat="1" ht="27" customHeight="1" x14ac:dyDescent="0.25">
      <c r="A26" s="52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2"/>
      <c r="R26" s="12"/>
      <c r="S26" s="12"/>
    </row>
    <row r="27" spans="1:22" ht="15" customHeight="1" x14ac:dyDescent="0.25">
      <c r="A27" s="52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ht="14.25" customHeight="1" x14ac:dyDescent="0.25">
      <c r="A28" s="52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6.5" customHeight="1" x14ac:dyDescent="0.25">
      <c r="A29" s="52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5" x14ac:dyDescent="0.25">
      <c r="A30" s="52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52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52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5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52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52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52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52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52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52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52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52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52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52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5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52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52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52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52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52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52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52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52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52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52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52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52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52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52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52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52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52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52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52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52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52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52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52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52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52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52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52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52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52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52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52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52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52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52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52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52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5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52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52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52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5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x14ac:dyDescent="0.2">
      <c r="A86" s="52"/>
      <c r="Q86" s="47"/>
      <c r="R86" s="47"/>
      <c r="S86" s="47"/>
      <c r="T86" s="47"/>
      <c r="U86" s="47"/>
      <c r="V86" s="47"/>
    </row>
    <row r="87" spans="1:22" x14ac:dyDescent="0.2">
      <c r="A87" s="52"/>
      <c r="Q87" s="47"/>
      <c r="R87" s="47"/>
      <c r="S87" s="47"/>
      <c r="T87" s="47"/>
      <c r="U87" s="47"/>
      <c r="V87" s="47"/>
    </row>
    <row r="88" spans="1:22" x14ac:dyDescent="0.2">
      <c r="A88" s="52"/>
      <c r="Q88" s="47"/>
      <c r="R88" s="47"/>
      <c r="S88" s="47"/>
      <c r="T88" s="47"/>
      <c r="U88" s="47"/>
      <c r="V88" s="47"/>
    </row>
    <row r="89" spans="1:22" x14ac:dyDescent="0.2">
      <c r="Q89" s="47"/>
      <c r="R89" s="47"/>
      <c r="S89" s="47"/>
      <c r="T89" s="47"/>
      <c r="U89" s="47"/>
      <c r="V89" s="47"/>
    </row>
    <row r="90" spans="1:22" x14ac:dyDescent="0.2"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  <row r="99" spans="17:22" x14ac:dyDescent="0.2">
      <c r="Q99" s="47"/>
      <c r="R99" s="47"/>
      <c r="S99" s="47"/>
      <c r="T99" s="47"/>
      <c r="U99" s="47"/>
      <c r="V99" s="47"/>
    </row>
    <row r="100" spans="17:22" x14ac:dyDescent="0.2">
      <c r="Q100" s="47"/>
      <c r="R100" s="47"/>
      <c r="S100" s="47"/>
      <c r="T100" s="47"/>
      <c r="U100" s="47"/>
      <c r="V100" s="47"/>
    </row>
    <row r="101" spans="17:22" x14ac:dyDescent="0.2">
      <c r="Q101" s="47"/>
      <c r="R101" s="47"/>
      <c r="S101" s="47"/>
      <c r="T101" s="47"/>
      <c r="U101" s="47"/>
      <c r="V101" s="47"/>
    </row>
  </sheetData>
  <autoFilter ref="A4:WVW23"/>
  <mergeCells count="38">
    <mergeCell ref="A65:A67"/>
    <mergeCell ref="A83:A85"/>
    <mergeCell ref="A86:A88"/>
    <mergeCell ref="A68:A70"/>
    <mergeCell ref="A71:A73"/>
    <mergeCell ref="A74:A76"/>
    <mergeCell ref="A77:A79"/>
    <mergeCell ref="A80:A82"/>
    <mergeCell ref="A38:A40"/>
    <mergeCell ref="A41:A43"/>
    <mergeCell ref="A44:A46"/>
    <mergeCell ref="A47:A49"/>
    <mergeCell ref="A23:A25"/>
    <mergeCell ref="A26:A28"/>
    <mergeCell ref="A29:A31"/>
    <mergeCell ref="A32:A34"/>
    <mergeCell ref="A35:A37"/>
    <mergeCell ref="A50:A52"/>
    <mergeCell ref="A53:A55"/>
    <mergeCell ref="A56:A58"/>
    <mergeCell ref="A59:A61"/>
    <mergeCell ref="A62:A64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1:A13"/>
    <mergeCell ref="A14:A16"/>
    <mergeCell ref="A17:A19"/>
    <mergeCell ref="A20:A22"/>
    <mergeCell ref="D7:J7"/>
    <mergeCell ref="A9:C9"/>
  </mergeCells>
  <hyperlinks>
    <hyperlink ref="B11" r:id="rId1"/>
    <hyperlink ref="B12" r:id="rId2"/>
    <hyperlink ref="B13" r:id="rId3"/>
    <hyperlink ref="B14" r:id="rId4"/>
    <hyperlink ref="B15" r:id="rId5"/>
    <hyperlink ref="B16" r:id="rId6"/>
  </hyperlinks>
  <pageMargins left="0.16" right="0.16" top="0.17" bottom="0.17" header="0.16" footer="0.18"/>
  <pageSetup paperSize="9" scale="33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2026-06-15T22:33:34Z</dcterms:modified>
</cp:coreProperties>
</file>