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КС Общее\Документация\ЕАТ\2026\160. Рулонные шторы Осокина\"/>
    </mc:Choice>
  </mc:AlternateContent>
  <bookViews>
    <workbookView xWindow="-28920" yWindow="-120" windowWidth="29040" windowHeight="15840"/>
  </bookViews>
  <sheets>
    <sheet name="Расчет цены" sheetId="1" r:id="rId1"/>
  </sheets>
  <definedNames>
    <definedName name="_xlnm.Print_Area" localSheetId="0">'Расчет цены'!$A$1:$J$35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G12" i="1"/>
  <c r="F12" i="1"/>
  <c r="J12" i="1" l="1"/>
  <c r="C17" i="1"/>
  <c r="D17" i="1" s="1"/>
</calcChain>
</file>

<file path=xl/sharedStrings.xml><?xml version="1.0" encoding="utf-8"?>
<sst xmlns="http://schemas.openxmlformats.org/spreadsheetml/2006/main" count="40" uniqueCount="39">
  <si>
    <t>№</t>
  </si>
  <si>
    <t>Обоснование начальной (максимальной) цены контракта (далее - НМЦК)</t>
  </si>
  <si>
    <t>Расчёт НМЦК</t>
  </si>
  <si>
    <t>Обоснование выбора метода</t>
  </si>
  <si>
    <t>Метод сопоставимых рыночных цен (анализа рынка), п.1 ч.1 ст.22 44-ФЗ.</t>
  </si>
  <si>
    <t>Приоритетный метод, ч.6 ст.22 44-ФЗ</t>
  </si>
  <si>
    <t>Код ОКПД 2 /КТРУ</t>
  </si>
  <si>
    <t>Единица измерения (по ОКЕИ)</t>
  </si>
  <si>
    <t>Объем ТРУ</t>
  </si>
  <si>
    <t>Наименование закупки / товара, работы, услуги (ТРУ)</t>
  </si>
  <si>
    <t>Средняя арифметическая цена за единицу ТРУ</t>
  </si>
  <si>
    <t>Сумма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</si>
  <si>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</si>
  <si>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</si>
  <si>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</si>
  <si>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</si>
  <si>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</si>
  <si>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</si>
  <si>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</si>
  <si>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</si>
  <si>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</si>
  <si>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</si>
  <si>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Итого:</t>
  </si>
  <si>
    <t>Источники формирования цены за единицу ТРУ</t>
  </si>
  <si>
    <t>Цены включают в себя информацию о расходах (расходы) на перевозку, страхование, уплату таможенных пошлин, налогов и других обязательных платежей.</t>
  </si>
  <si>
    <t>В соответствии с принципом эффективности использования бюджетных средств, Заказчик принял решение об утверждении НМЦК на основе минимального ценового предложения потенциального Поставщика.</t>
  </si>
  <si>
    <t>Начальная максимальная цена контракта:</t>
  </si>
  <si>
    <t>(должность)</t>
  </si>
  <si>
    <t>(подпись)</t>
  </si>
  <si>
    <t>(расшифровка)</t>
  </si>
  <si>
    <t>Используемый метод определения и 
обоснования НМЦК</t>
  </si>
  <si>
    <t>шт.</t>
  </si>
  <si>
    <t>Предложение 1
№б/н
от 01.07.2026 г.</t>
  </si>
  <si>
    <t>Предложение 2
№б/н_
от 01.07.2026 г.</t>
  </si>
  <si>
    <t>Предложение 3
№б/н
от 01.07.2026 г.</t>
  </si>
  <si>
    <t>М.В. Осокина</t>
  </si>
  <si>
    <t>начальник ОУИК</t>
  </si>
  <si>
    <t>13.92.22.120</t>
  </si>
  <si>
    <t>Рулонные шторы для общежития (со сборкой и установкой)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</si>
</sst>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4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XO Thames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333333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EBFFF8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vertical="center"/>
    </xf>
    <xf numFmtId="0" fontId="6" fillId="0" borderId="0" xfId="0" applyFont="1"/>
    <xf numFmtId="0" fontId="10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2" fontId="10" fillId="0" borderId="0" xfId="0" applyNumberFormat="1" applyFont="1"/>
    <xf numFmtId="0" fontId="11" fillId="0" borderId="0" xfId="0" applyFont="1" applyAlignment="1">
      <alignment horizontal="center" vertical="top"/>
    </xf>
    <xf numFmtId="0" fontId="11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2" fontId="10" fillId="0" borderId="0" xfId="0" applyNumberFormat="1" applyFont="1" applyAlignment="1">
      <alignment horizontal="right"/>
    </xf>
    <xf numFmtId="0" fontId="10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43" fontId="5" fillId="0" borderId="7" xfId="0" applyNumberFormat="1" applyFont="1" applyBorder="1" applyAlignment="1">
      <alignment horizontal="center" vertical="center"/>
    </xf>
    <xf numFmtId="43" fontId="5" fillId="0" borderId="7" xfId="0" applyNumberFormat="1" applyFont="1" applyBorder="1" applyAlignment="1">
      <alignment horizontal="right" vertical="center"/>
    </xf>
    <xf numFmtId="0" fontId="11" fillId="0" borderId="6" xfId="0" applyFont="1" applyBorder="1" applyAlignment="1">
      <alignment horizontal="center" vertical="top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justify" vertical="center"/>
    </xf>
    <xf numFmtId="0" fontId="13" fillId="0" borderId="2" xfId="0" applyFont="1" applyBorder="1"/>
  </cellXfs>
  <cellStyles count="1">
    <cellStyle name="Обычный" xfId="0" builtinId="0"/>
  </cellStyles>
  <dxfs count="25">
    <dxf>
      <font>
        <b val="0"/>
        <strike val="0"/>
        <outline val="0"/>
        <shadow val="0"/>
        <u val="none"/>
        <vertAlign val="baseline"/>
        <sz val="10"/>
        <color rgb="FF333333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5" formatCode="_-* #,##0.00\ _₽_-;\-* #,##0.00\ _₽_-;_-* &quot;-&quot;??\ _₽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name val="Times New Roman"/>
        <scheme val="none"/>
      </font>
      <numFmt numFmtId="35" formatCode="_-* #,##0.00\ _₽_-;\-* #,##0.00\ _₽_-;_-* &quot;-&quot;??\ _₽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5" formatCode="_-* #,##0.00\ _₽_-;\-* #,##0.00\ _₽_-;_-* &quot;-&quot;??\ _₽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name val="Times New Roman"/>
        <scheme val="none"/>
      </font>
      <numFmt numFmtId="35" formatCode="_-* #,##0.00\ _₽_-;\-* #,##0.00\ _₽_-;_-* &quot;-&quot;??\ _₽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5" formatCode="_-* #,##0.00\ _₽_-;\-* #,##0.00\ _₽_-;_-* &quot;-&quot;??\ _₽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  <numFmt numFmtId="35" formatCode="_-* #,##0.00\ _₽_-;\-* #,##0.00\ _₽_-;_-* &quot;-&quot;??\ _₽_-;_-@_-"/>
      <fill>
        <patternFill patternType="solid">
          <fgColor indexed="64"/>
          <bgColor rgb="FFEBFFF8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5" formatCode="_-* #,##0.00\ _₽_-;\-* #,##0.00\ _₽_-;_-* &quot;-&quot;??\ _₽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  <numFmt numFmtId="35" formatCode="_-* #,##0.00\ _₽_-;\-* #,##0.00\ _₽_-;_-* &quot;-&quot;??\ _₽_-;_-@_-"/>
      <fill>
        <patternFill patternType="solid">
          <fgColor indexed="64"/>
          <bgColor rgb="FFEBFFF8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5" formatCode="_-* #,##0.00\ _₽_-;\-* #,##0.00\ _₽_-;_-* &quot;-&quot;??\ _₽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  <numFmt numFmtId="35" formatCode="_-* #,##0.00\ _₽_-;\-* #,##0.00\ _₽_-;_-* &quot;-&quot;??\ _₽_-;_-@_-"/>
      <fill>
        <patternFill patternType="solid">
          <fgColor indexed="64"/>
          <bgColor rgb="FFEBFFF8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  <fill>
        <patternFill patternType="solid">
          <fgColor indexed="64"/>
          <bgColor rgb="FFEBFFF8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  <fill>
        <patternFill patternType="solid">
          <fgColor indexed="64"/>
          <bgColor rgb="FFEBFFF8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</font>
    </dxf>
    <dxf>
      <font>
        <b/>
        <i val="0"/>
      </font>
    </dxf>
  </dxfs>
  <tableStyles count="0" defaultTableStyle="TableStyleMedium9" defaultPivotStyle="PivotStyleLight16"/>
  <colors>
    <mruColors>
      <color rgb="FFEBFF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10:J12" totalsRowCount="1" headerRowDxfId="22" dataDxfId="21" totalsRowDxfId="20">
  <autoFilter ref="A10:J11"/>
  <tableColumns count="10">
    <tableColumn id="1" name="1" dataDxfId="19" totalsRowDxfId="18"/>
    <tableColumn id="2" name="2" dataDxfId="1" totalsRowDxfId="17"/>
    <tableColumn id="3" name="3" dataDxfId="0" totalsRowDxfId="16"/>
    <tableColumn id="4" name="4" dataDxfId="15" totalsRowDxfId="14"/>
    <tableColumn id="5" name="5" dataDxfId="13" totalsRowDxfId="12"/>
    <tableColumn id="6" name="6" totalsRowFunction="custom" dataDxfId="11" totalsRowDxfId="10">
      <totalsRowFormula>SUMPRODUCT(Таблица1[5],Таблица1[6])</totalsRowFormula>
    </tableColumn>
    <tableColumn id="7" name="7" totalsRowFunction="custom" dataDxfId="9" totalsRowDxfId="8">
      <totalsRowFormula>SUMPRODUCT(Таблица1[5],Таблица1[7])</totalsRowFormula>
    </tableColumn>
    <tableColumn id="8" name="8" totalsRowFunction="custom" dataDxfId="7" totalsRowDxfId="6">
      <totalsRowFormula>SUMPRODUCT(Таблица1[5],Таблица1[8])</totalsRowFormula>
    </tableColumn>
    <tableColumn id="9" name="9" totalsRowLabel="Итого:" dataDxfId="5" totalsRowDxfId="4"/>
    <tableColumn id="10" name="10" totalsRowFunction="sum" dataDxfId="3" totalsRow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showGridLines="0" tabSelected="1" zoomScaleNormal="100" zoomScaleSheetLayoutView="100" workbookViewId="0">
      <selection activeCell="C11" sqref="C11"/>
    </sheetView>
  </sheetViews>
  <sheetFormatPr defaultRowHeight="12.75"/>
  <cols>
    <col min="1" max="1" width="3.85546875" style="7" customWidth="1"/>
    <col min="2" max="2" width="41.85546875" style="7" customWidth="1"/>
    <col min="3" max="3" width="13.7109375" style="7" customWidth="1"/>
    <col min="4" max="4" width="9.85546875" style="7" customWidth="1"/>
    <col min="5" max="5" width="6.28515625" style="7" customWidth="1"/>
    <col min="6" max="6" width="13.5703125" style="7" customWidth="1"/>
    <col min="7" max="7" width="13.42578125" style="7" customWidth="1"/>
    <col min="8" max="8" width="14.28515625" style="7" customWidth="1"/>
    <col min="9" max="9" width="14.5703125" style="7" customWidth="1"/>
    <col min="10" max="10" width="14" style="7" customWidth="1"/>
    <col min="11" max="16384" width="9.140625" style="7"/>
  </cols>
  <sheetData>
    <row r="1" spans="1:11" ht="24" customHeight="1">
      <c r="A1" s="36" t="s">
        <v>1</v>
      </c>
      <c r="B1" s="36"/>
      <c r="C1" s="36"/>
      <c r="D1" s="36"/>
      <c r="E1" s="36"/>
      <c r="F1" s="36"/>
      <c r="G1" s="36"/>
      <c r="H1" s="36"/>
      <c r="I1" s="36"/>
      <c r="J1" s="36"/>
    </row>
    <row r="2" spans="1:11" ht="15.75">
      <c r="A2" s="34" t="s">
        <v>38</v>
      </c>
      <c r="B2" s="35"/>
      <c r="C2" s="35"/>
      <c r="D2" s="35"/>
      <c r="E2" s="35"/>
      <c r="F2" s="35"/>
      <c r="G2" s="35"/>
      <c r="H2" s="35"/>
      <c r="I2" s="35"/>
      <c r="J2" s="35"/>
    </row>
    <row r="3" spans="1:11" ht="15.75">
      <c r="A3" s="2"/>
      <c r="B3" s="5"/>
      <c r="C3" s="5"/>
      <c r="D3" s="5"/>
      <c r="E3" s="5"/>
      <c r="F3" s="5"/>
      <c r="G3" s="5"/>
      <c r="H3" s="4"/>
      <c r="I3" s="4"/>
      <c r="J3" s="4"/>
    </row>
    <row r="4" spans="1:11" ht="30" customHeight="1">
      <c r="A4" s="40" t="s">
        <v>30</v>
      </c>
      <c r="B4" s="41"/>
      <c r="C4" s="40" t="s">
        <v>4</v>
      </c>
      <c r="D4" s="42"/>
      <c r="E4" s="42"/>
      <c r="F4" s="42"/>
      <c r="G4" s="42"/>
      <c r="H4" s="42"/>
      <c r="I4" s="42"/>
      <c r="J4" s="41"/>
    </row>
    <row r="5" spans="1:11" ht="15.75" customHeight="1">
      <c r="A5" s="40" t="s">
        <v>3</v>
      </c>
      <c r="B5" s="41"/>
      <c r="C5" s="40" t="s">
        <v>5</v>
      </c>
      <c r="D5" s="42"/>
      <c r="E5" s="42"/>
      <c r="F5" s="42"/>
      <c r="G5" s="42"/>
      <c r="H5" s="42"/>
      <c r="I5" s="42"/>
      <c r="J5" s="41"/>
    </row>
    <row r="6" spans="1:11" ht="15.75">
      <c r="A6" s="2"/>
      <c r="B6" s="3"/>
      <c r="C6" s="2"/>
      <c r="D6" s="39" t="s">
        <v>2</v>
      </c>
      <c r="E6" s="39"/>
      <c r="F6" s="39"/>
      <c r="G6" s="39"/>
      <c r="H6" s="2"/>
      <c r="I6" s="2"/>
      <c r="J6" s="2"/>
    </row>
    <row r="7" spans="1:11" ht="15.75">
      <c r="A7" s="2"/>
      <c r="B7" s="19"/>
      <c r="C7" s="19"/>
      <c r="D7" s="19"/>
      <c r="E7" s="19"/>
      <c r="F7" s="19"/>
      <c r="G7" s="19"/>
      <c r="H7" s="19"/>
      <c r="I7" s="19"/>
      <c r="J7" s="2"/>
    </row>
    <row r="8" spans="1:11">
      <c r="A8" s="33" t="s">
        <v>0</v>
      </c>
      <c r="B8" s="38" t="s">
        <v>9</v>
      </c>
      <c r="C8" s="37" t="s">
        <v>6</v>
      </c>
      <c r="D8" s="37" t="s">
        <v>7</v>
      </c>
      <c r="E8" s="38" t="s">
        <v>8</v>
      </c>
      <c r="F8" s="33" t="s">
        <v>23</v>
      </c>
      <c r="G8" s="33"/>
      <c r="H8" s="33"/>
      <c r="I8" s="33" t="s">
        <v>10</v>
      </c>
      <c r="J8" s="33" t="s">
        <v>11</v>
      </c>
    </row>
    <row r="9" spans="1:11" ht="45" customHeight="1">
      <c r="A9" s="33"/>
      <c r="B9" s="38"/>
      <c r="C9" s="37"/>
      <c r="D9" s="37"/>
      <c r="E9" s="38"/>
      <c r="F9" s="12" t="s">
        <v>32</v>
      </c>
      <c r="G9" s="12" t="s">
        <v>33</v>
      </c>
      <c r="H9" s="12" t="s">
        <v>34</v>
      </c>
      <c r="I9" s="33"/>
      <c r="J9" s="33"/>
    </row>
    <row r="10" spans="1:11">
      <c r="A10" s="12" t="s">
        <v>12</v>
      </c>
      <c r="B10" s="6" t="s">
        <v>13</v>
      </c>
      <c r="C10" s="11" t="s">
        <v>14</v>
      </c>
      <c r="D10" s="11" t="s">
        <v>15</v>
      </c>
      <c r="E10" s="6" t="s">
        <v>16</v>
      </c>
      <c r="F10" s="12" t="s">
        <v>17</v>
      </c>
      <c r="G10" s="12" t="s">
        <v>18</v>
      </c>
      <c r="H10" s="12" t="s">
        <v>19</v>
      </c>
      <c r="I10" s="12" t="s">
        <v>20</v>
      </c>
      <c r="J10" s="6" t="s">
        <v>21</v>
      </c>
    </row>
    <row r="11" spans="1:11" ht="30">
      <c r="A11" s="22">
        <v>1</v>
      </c>
      <c r="B11" s="43" t="s">
        <v>38</v>
      </c>
      <c r="C11" s="44" t="s">
        <v>37</v>
      </c>
      <c r="D11" s="23" t="s">
        <v>31</v>
      </c>
      <c r="E11" s="23">
        <v>70</v>
      </c>
      <c r="F11" s="23">
        <v>5350</v>
      </c>
      <c r="G11" s="23">
        <v>5725</v>
      </c>
      <c r="H11" s="23">
        <v>5834</v>
      </c>
      <c r="I11" s="23">
        <v>5636.33</v>
      </c>
      <c r="J11" s="23">
        <v>394543.1</v>
      </c>
      <c r="K11" s="25"/>
    </row>
    <row r="12" spans="1:11">
      <c r="A12" s="17"/>
      <c r="B12" s="18"/>
      <c r="C12" s="18"/>
      <c r="D12" s="17"/>
      <c r="E12" s="17"/>
      <c r="F12" s="26">
        <f>SUMPRODUCT(Таблица1[5],Таблица1[6])</f>
        <v>374500</v>
      </c>
      <c r="G12" s="26">
        <f>SUMPRODUCT(Таблица1[5],Таблица1[7])</f>
        <v>400750</v>
      </c>
      <c r="H12" s="26">
        <f>SUMPRODUCT(Таблица1[5],Таблица1[8])</f>
        <v>408380</v>
      </c>
      <c r="I12" s="27" t="s">
        <v>22</v>
      </c>
      <c r="J12" s="26">
        <f>SUBTOTAL(109,Таблица1[10])</f>
        <v>394543.1</v>
      </c>
    </row>
    <row r="13" spans="1:11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1" ht="15">
      <c r="A14" s="29" t="s">
        <v>24</v>
      </c>
      <c r="B14" s="29"/>
      <c r="C14" s="29"/>
      <c r="D14" s="29"/>
      <c r="E14" s="29"/>
      <c r="F14" s="29"/>
      <c r="G14" s="29"/>
      <c r="H14" s="29"/>
      <c r="I14" s="29"/>
      <c r="J14" s="29"/>
    </row>
    <row r="15" spans="1:11" ht="30.75" customHeight="1">
      <c r="A15" s="29" t="s">
        <v>25</v>
      </c>
      <c r="B15" s="29"/>
      <c r="C15" s="29"/>
      <c r="D15" s="29"/>
      <c r="E15" s="29"/>
      <c r="F15" s="29"/>
      <c r="G15" s="29"/>
      <c r="H15" s="29"/>
      <c r="I15" s="29"/>
      <c r="J15" s="29"/>
    </row>
    <row r="16" spans="1:11" ht="15">
      <c r="A16" s="13"/>
      <c r="B16" s="13"/>
      <c r="C16" s="13"/>
      <c r="D16" s="13"/>
      <c r="E16" s="13"/>
      <c r="F16" s="13"/>
      <c r="G16" s="13"/>
      <c r="H16" s="13"/>
      <c r="I16" s="13"/>
      <c r="J16" s="13"/>
    </row>
    <row r="17" spans="1:10" s="8" customFormat="1" ht="15">
      <c r="A17" s="30" t="s">
        <v>26</v>
      </c>
      <c r="B17" s="30"/>
      <c r="C17" s="20">
        <f>MIN(F12:H12)</f>
        <v>374500</v>
      </c>
      <c r="D17" s="21" t="str">
        <f>SUBSTITUTE(SUBSTITUTE(PROPER(SUBSTITUTE(SUBSTITUTE(SUBSTITUTE(SUBSTITUTE(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F(LEN(ROUNDDOWN(C17,0))&gt;6,ROMAN(MID(ROUNDDOWN(C17,0),1,LEN(ROUNDDOWN(C17,0))-6)+0)&amp;" миллионов "&amp;ROMAN(MID(ROUNDDOWN(C17,0),LEN(ROUNDDOWN(C17,0))-5,3)+0)&amp;" тысяч "&amp;ROMAN(MID(ROUNDDOWN(C17,0),LEN(ROUNDDOWN(C17,0))-2,3)+0)&amp;" рублей",IF(LEN(ROUNDDOWN(C17,0))&gt;3,ROMAN(MID(ROUNDDOWN(C17,0),1,LEN(ROUNDDOWN(C17,0))-3)+0)&amp;" тысяч "&amp;ROMAN(MID(ROUNDDOWN(C17,0),LEN(ROUNDDOWN(C17,0))-2,3)+0)&amp;" рублей",ROMAN(ROUNDDOWN(C17,0))&amp;" рублей")),"DCCC"," восемьсот"),"DCC"," семьсот"),"DC"," шестьсот"),"CD"," четыреста"),"XC"," девяносто"),"CCC"," триста"),"CC"," двести"),"D"," пятьсот"),"CM"," девятьсот"),"C"," сто"),"XL"," сорок"),"LXXX"," восемьдесят"),"LXX"," семьдесят"),"LX"," шестьдесят"),"L"," пятьдесят"),"XXX"," тридцать"),"XX"," двадцать"),"XIX"," девятнадцать"),"XVIII"," восемнадцать"),"XVII"," семнадцать"),"XVI"," шестнадцать"),"XV"," пятнадцать"),"XIV"," четырнадцать"),"XIII"," тринадцать"),"XII"," двенадцать"),"XI"," одиннадцать"),"IX"," девять"),"X"," десять"),"VIII"," восемь"),"VII"," семь"),"VI"," шесть"),"IV"," четыре"),"V"," пять"),"III"," три"),"II"," два"),"I"," один"),"один тысяч","одна тысяча"),"два тысяч","две тысячи"),"три тысяч","три тысячи"),"четыре тысяч","четыре тысячи"),"один миллионов","один миллион"),"два миллионов","два миллиона"),"три миллионов","три миллиона"),"четыре миллионов","четыре миллиона"),"один рублей","один рубль"),"два рублей","два рубля"),"три рублей","три рубля"),"четыре рублей","четыре рубля")),"миллион тысяч","миллион"),"миллиона тысяч","миллиона"),"миллионов тысяч","миллионов")&amp;" "&amp;SUBSTITUTE(SUBSTITUTE(SUBSTITUTE(SUBSTITUTE(SUBSTITUTE(SUBSTITUTE(SUBSTITUTE(SUBSTITUTE(RIGHT(ROUND(C17*100,0),2)&amp;" копеек","1 копеек","1 копейка"),"2 копеек","2 копейки"),"3 копеек","3 копейки"),"4 копеек","4 копейки"),"11 копейка","11 копеек"),"12 копейки","12 копеек"),"13 копейки","13 копеек"),"14 копейки","14 копеек")," ","Z")),"z"," "),"Z"," ")</f>
        <v>Триста семьдесят четыре тысячи пятьсот рублей 00 копеек</v>
      </c>
      <c r="E17" s="9"/>
      <c r="F17" s="9"/>
      <c r="G17" s="9"/>
      <c r="H17" s="9"/>
      <c r="I17" s="9"/>
      <c r="J17" s="9"/>
    </row>
    <row r="18" spans="1:10" ht="15">
      <c r="A18" s="10"/>
      <c r="B18" s="9"/>
      <c r="C18" s="14"/>
      <c r="D18" s="9"/>
      <c r="E18" s="9"/>
      <c r="F18" s="9"/>
      <c r="G18" s="9"/>
      <c r="H18" s="9"/>
      <c r="I18" s="9"/>
      <c r="J18" s="9"/>
    </row>
    <row r="19" spans="1:10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28.5" customHeight="1">
      <c r="A20" s="1"/>
      <c r="B20" s="24" t="s">
        <v>36</v>
      </c>
      <c r="C20" s="1"/>
      <c r="D20" s="31"/>
      <c r="E20" s="31"/>
      <c r="F20" s="31"/>
      <c r="G20" s="1"/>
      <c r="H20" s="32" t="s">
        <v>35</v>
      </c>
      <c r="I20" s="32"/>
      <c r="J20" s="1"/>
    </row>
    <row r="21" spans="1:10" ht="12.75" customHeight="1">
      <c r="A21" s="1"/>
      <c r="B21" s="15" t="s">
        <v>27</v>
      </c>
      <c r="C21" s="16"/>
      <c r="D21" s="28" t="s">
        <v>28</v>
      </c>
      <c r="E21" s="28"/>
      <c r="F21" s="28"/>
      <c r="G21" s="16"/>
      <c r="H21" s="28" t="s">
        <v>29</v>
      </c>
      <c r="I21" s="28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I35" s="1"/>
      <c r="J35" s="1"/>
    </row>
  </sheetData>
  <mergeCells count="22">
    <mergeCell ref="J8:J9"/>
    <mergeCell ref="A2:J2"/>
    <mergeCell ref="A1:J1"/>
    <mergeCell ref="F8:H8"/>
    <mergeCell ref="A8:A9"/>
    <mergeCell ref="C8:C9"/>
    <mergeCell ref="D8:D9"/>
    <mergeCell ref="E8:E9"/>
    <mergeCell ref="B8:B9"/>
    <mergeCell ref="I8:I9"/>
    <mergeCell ref="D6:G6"/>
    <mergeCell ref="A4:B4"/>
    <mergeCell ref="C4:J4"/>
    <mergeCell ref="A5:B5"/>
    <mergeCell ref="C5:J5"/>
    <mergeCell ref="D21:F21"/>
    <mergeCell ref="H21:I21"/>
    <mergeCell ref="A14:J14"/>
    <mergeCell ref="A15:J15"/>
    <mergeCell ref="A17:B17"/>
    <mergeCell ref="D20:F20"/>
    <mergeCell ref="H20:I20"/>
  </mergeCells>
  <conditionalFormatting sqref="F12:H12">
    <cfRule type="cellIs" dxfId="24" priority="1" stopIfTrue="1" operator="equal">
      <formula>$C$17</formula>
    </cfRule>
    <cfRule type="expression" dxfId="23" priority="2" stopIfTrue="1">
      <formula>"мин($F$14:$H$14)"</formula>
    </cfRule>
  </conditionalFormatting>
  <pageMargins left="0.78740157480314965" right="0.78740157480314965" top="0.78740157480314965" bottom="0.39370078740157483" header="0" footer="0"/>
  <pageSetup paperSize="9" scale="86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Расчёт НМЦК</dc:title>
  <dc:creator>Контрактная служба ВОГУ</dc:creator>
  <cp:keywords>НМЦК</cp:keywords>
  <cp:lastModifiedBy>Лебедева Татьяна Александровна</cp:lastModifiedBy>
  <cp:lastPrinted>2025-06-04T08:25:13Z</cp:lastPrinted>
  <dcterms:created xsi:type="dcterms:W3CDTF">2014-01-28T13:50:42Z</dcterms:created>
  <dcterms:modified xsi:type="dcterms:W3CDTF">2026-07-02T10:58:26Z</dcterms:modified>
</cp:coreProperties>
</file>