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ackupserver\Обмен-ГЗ\Цюрик О.П,\ЗАКУПКИ 2026\Хрупин\Метла 2026\"/>
    </mc:Choice>
  </mc:AlternateContent>
  <bookViews>
    <workbookView xWindow="0" yWindow="0" windowWidth="21600" windowHeight="9135"/>
  </bookViews>
  <sheets>
    <sheet name="НМЦК (2)" sheetId="1" r:id="rId1"/>
  </sheets>
  <definedNames>
    <definedName name="_xlnm.Print_Area" localSheetId="0">'НМЦК (2)'!$A$1:$R$7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l="1"/>
  <c r="J5" i="1" s="1"/>
  <c r="Q5" i="1"/>
  <c r="P5" i="1"/>
  <c r="O5" i="1"/>
  <c r="K5" i="1"/>
  <c r="L5" i="1" s="1"/>
  <c r="M5" i="1" s="1"/>
  <c r="N5" i="1" s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<sst xmlns="http://schemas.openxmlformats.org/spreadsheetml/2006/main" count="27" uniqueCount="27">
  <si>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</si>
  <si>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</si>
  <si>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</si>
  <si>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</si>
  <si>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</si>
  <si>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</si>
  <si>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</si>
  <si>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</si>
  <si>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НМЦК Поставщик №1</t>
  </si>
  <si>
    <t>НМЦК Поставщик №2</t>
  </si>
  <si>
    <t>НМЦК 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</si>
  <si>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</si>
  <si>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</si>
  <si>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</si>
  <si>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</si>
  <si>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</si>
  <si>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</si>
  <si>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</si>
  <si>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.</t>
  </si>
  <si>
    <t>Приложение № 2 к заявке метла для уборки</t>
  </si>
  <si>
    <t xml:space="preserve">Поставщик 1                  сч. №104 от 15.05.2026
</t>
  </si>
  <si>
    <t xml:space="preserve">Поставщик 2                   сч. № 128 от 15.05.2026
</t>
  </si>
  <si>
    <t>Поставщик 3                   сч. № 030 от 15.05.2026</t>
  </si>
  <si>
    <t>Метла для уборки</t>
  </si>
  <si>
    <t>шт</t>
  </si>
  <si>
    <t>В результате проведенного расчета Н(М)ЦК, ЦКЕП контракта составила: 4300,00 руб  (Четыре тысячи триста  рублей 00 копеек)</t>
  </si>
  <si>
    <t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заказа:
Начальная максимальная цена составляет: 4 300,00 (Четыре тысячи триста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</si>
</sst>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2" borderId="3" xfId="0" applyNumberFormat="1" applyFont="1" applyFill="1" applyBorder="1"/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/>
    <xf numFmtId="0" fontId="3" fillId="0" borderId="3" xfId="0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5" fillId="0" borderId="3" xfId="0" applyFont="1" applyFill="1" applyBorder="1" applyAlignment="1">
      <alignment horizontal="center" textRotation="90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center" wrapText="1"/>
    </xf>
    <xf numFmtId="0" fontId="0" fillId="0" borderId="0" xfId="0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0" y="22955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48550" y="22669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0" y="29432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"/>
  <sheetViews>
    <sheetView tabSelected="1" zoomScaleNormal="100" workbookViewId="0">
      <selection activeCell="K12" sqref="K12"/>
    </sheetView>
  </sheetViews>
  <sheetFormatPr defaultRowHeight="12.75" x14ac:dyDescent="0.2"/>
  <cols>
    <col min="1" max="1" width="3.7109375" style="1" customWidth="1"/>
    <col min="2" max="2" width="29.5703125" style="1" customWidth="1"/>
    <col min="3" max="3" width="5.85546875" style="1" customWidth="1"/>
    <col min="4" max="4" width="6.85546875" style="1" customWidth="1"/>
    <col min="5" max="5" width="13.85546875" style="1" customWidth="1"/>
    <col min="6" max="6" width="14.7109375" style="1" customWidth="1"/>
    <col min="7" max="7" width="14.570312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8" style="1" customWidth="1"/>
    <col min="12" max="12" width="13.5703125" style="1" customWidth="1"/>
    <col min="13" max="13" width="12.140625" style="1" customWidth="1"/>
    <col min="14" max="14" width="13.85546875" style="1" customWidth="1"/>
    <col min="15" max="17" width="11.28515625" style="1" bestFit="1" customWidth="1"/>
    <col min="18" max="16384" width="9.140625" style="1"/>
  </cols>
  <sheetData>
    <row r="1" spans="1:29" ht="27.75" customHeight="1" x14ac:dyDescent="0.25">
      <c r="B1" s="2"/>
      <c r="C1" s="2"/>
      <c r="K1" s="27" t="s">
        <v>19</v>
      </c>
      <c r="L1" s="27"/>
      <c r="M1" s="27"/>
      <c r="N1" s="27"/>
      <c r="O1" s="27"/>
      <c r="P1" s="27"/>
      <c r="Q1" s="27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</row>
    <row r="2" spans="1:29" ht="3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9"/>
      <c r="M2" s="5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9" customHeight="1" x14ac:dyDescent="0.2">
      <c r="A3" s="30" t="s">
        <v>1</v>
      </c>
      <c r="B3" s="31" t="s">
        <v>2</v>
      </c>
      <c r="C3" s="31" t="s">
        <v>3</v>
      </c>
      <c r="D3" s="31" t="s">
        <v>4</v>
      </c>
      <c r="E3" s="32" t="s">
        <v>5</v>
      </c>
      <c r="F3" s="32"/>
      <c r="G3" s="32"/>
      <c r="H3" s="33" t="s">
        <v>6</v>
      </c>
      <c r="I3" s="33"/>
      <c r="J3" s="33"/>
      <c r="K3" s="34" t="s">
        <v>7</v>
      </c>
      <c r="L3" s="35"/>
      <c r="M3" s="35"/>
      <c r="N3" s="36"/>
      <c r="O3" s="37" t="s">
        <v>8</v>
      </c>
      <c r="P3" s="37" t="s">
        <v>9</v>
      </c>
      <c r="Q3" s="37" t="s">
        <v>10</v>
      </c>
    </row>
    <row r="4" spans="1:29" ht="159" customHeight="1" x14ac:dyDescent="0.2">
      <c r="A4" s="30"/>
      <c r="B4" s="31"/>
      <c r="C4" s="31"/>
      <c r="D4" s="31"/>
      <c r="E4" s="6" t="s">
        <v>20</v>
      </c>
      <c r="F4" s="6" t="s">
        <v>21</v>
      </c>
      <c r="G4" s="7" t="s">
        <v>22</v>
      </c>
      <c r="H4" s="6" t="s">
        <v>11</v>
      </c>
      <c r="I4" s="6" t="s">
        <v>12</v>
      </c>
      <c r="J4" s="8" t="s">
        <v>13</v>
      </c>
      <c r="K4" s="9" t="s">
        <v>14</v>
      </c>
      <c r="L4" s="10" t="s">
        <v>15</v>
      </c>
      <c r="M4" s="10" t="s">
        <v>16</v>
      </c>
      <c r="N4" s="24" t="s">
        <v>17</v>
      </c>
      <c r="O4" s="37"/>
      <c r="P4" s="37"/>
      <c r="Q4" s="37"/>
    </row>
    <row r="5" spans="1:29" s="18" customFormat="1" x14ac:dyDescent="0.25">
      <c r="A5" s="11">
        <v>1</v>
      </c>
      <c r="B5" s="12" t="s">
        <v>23</v>
      </c>
      <c r="C5" s="13" t="s">
        <v>24</v>
      </c>
      <c r="D5" s="14">
        <v>10</v>
      </c>
      <c r="E5" s="15">
        <v>430</v>
      </c>
      <c r="F5" s="15">
        <v>450</v>
      </c>
      <c r="G5" s="15">
        <v>500</v>
      </c>
      <c r="H5" s="16">
        <f>AVERAGE(E5:G5)</f>
        <v>460</v>
      </c>
      <c r="I5" s="17">
        <f t="shared" ref="I5" si="0">SQRT(((SUM((POWER(E5-H5,2)),(POWER(F5-H5,2)),(POWER(G5-H5,2)))/(COLUMNS(E5:G5)-1))))</f>
        <v>36.055512754639892</v>
      </c>
      <c r="J5" s="17">
        <f t="shared" ref="J5" si="1">I5/H5*100</f>
        <v>7.8381549466608451</v>
      </c>
      <c r="K5" s="16">
        <f t="shared" ref="K5" si="2">((D5/3)*(SUM(E5:G5)))</f>
        <v>4600</v>
      </c>
      <c r="L5" s="16">
        <f t="shared" ref="L5" si="3">K5/D5</f>
        <v>460</v>
      </c>
      <c r="M5" s="16">
        <f t="shared" ref="M5" si="4">ROUND(L5,2)</f>
        <v>460</v>
      </c>
      <c r="N5" s="25">
        <f t="shared" ref="N5" si="5">M5*D5</f>
        <v>4600</v>
      </c>
      <c r="O5" s="22">
        <f>D5*E5</f>
        <v>4300</v>
      </c>
      <c r="P5" s="22">
        <f>D5*F5</f>
        <v>4500</v>
      </c>
      <c r="Q5" s="22">
        <f>D5*G5</f>
        <v>5000</v>
      </c>
    </row>
    <row r="6" spans="1:29" ht="16.5" customHeight="1" x14ac:dyDescent="0.2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19"/>
      <c r="K6" s="20"/>
      <c r="N6" s="23">
        <v>4600</v>
      </c>
      <c r="O6" s="21">
        <v>4300</v>
      </c>
      <c r="P6" s="23">
        <v>4500</v>
      </c>
      <c r="Q6" s="23">
        <v>5000</v>
      </c>
      <c r="S6" s="1" t="s">
        <v>18</v>
      </c>
    </row>
    <row r="7" spans="1:29" ht="83.25" customHeight="1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</row>
    <row r="10" spans="1:29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mergeCells count="15">
    <mergeCell ref="A10:O10"/>
    <mergeCell ref="K1:Q1"/>
    <mergeCell ref="A2:K2"/>
    <mergeCell ref="A3:A4"/>
    <mergeCell ref="B3:B4"/>
    <mergeCell ref="C3:C4"/>
    <mergeCell ref="D3:D4"/>
    <mergeCell ref="E3:G3"/>
    <mergeCell ref="H3:J3"/>
    <mergeCell ref="K3:N3"/>
    <mergeCell ref="O3:O4"/>
    <mergeCell ref="P3:P4"/>
    <mergeCell ref="Q3:Q4"/>
    <mergeCell ref="A6:I6"/>
    <mergeCell ref="A7:Q7"/>
  </mergeCells>
  <pageMargins left="0.25" right="0.25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(2)</vt:lpstr>
      <vt:lpstr>'НМЦК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Зубкова Екатерина Константиновна</cp:lastModifiedBy>
  <cp:lastPrinted>2025-04-21T01:42:19Z</cp:lastPrinted>
  <dcterms:created xsi:type="dcterms:W3CDTF">2024-01-18T02:15:44Z</dcterms:created>
  <dcterms:modified xsi:type="dcterms:W3CDTF">2026-06-01T02:21:32Z</dcterms:modified>
</cp:coreProperties>
</file>