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73. Расходка для ЦСО\"/>
    </mc:Choice>
  </mc:AlternateContent>
  <xr:revisionPtr revIDLastSave="0" documentId="13_ncr:1_{388F5AC6-48E3-4A42-AC87-767E299948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НМЦК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R10" i="1" s="1"/>
  <c r="O10" i="1"/>
  <c r="N10" i="1"/>
  <c r="L10" i="1"/>
  <c r="P10" i="1" l="1"/>
  <c r="N11" i="1"/>
  <c r="O11" i="1"/>
  <c r="Q11" i="1"/>
  <c r="R11" i="1" s="1"/>
  <c r="R12" i="1" s="1"/>
  <c r="L11" i="1"/>
  <c r="P11" i="1" l="1"/>
</calcChain>
</file>

<file path=xl/sharedStrings.xml><?xml version="1.0" encoding="utf-8"?>
<sst xmlns="http://schemas.openxmlformats.org/spreadsheetml/2006/main" count="38" uniqueCount="30">
  <si>
    <t>№ п/п</t>
  </si>
  <si>
    <t>Наименование товара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</si>
  <si>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</si>
  <si>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</si>
  <si>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</si>
  <si>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</si>
  <si>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</si>
  <si>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</si>
  <si>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</si>
  <si>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</si>
  <si>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</si>
  <si>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</si>
  <si>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</si>
  <si>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</si>
  <si>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</si>
  <si>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</si>
  <si>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</si>
  <si>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</si>
  <si>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</si>
  <si>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</si>
  <si>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ОКПД 2</t>
  </si>
  <si>
    <t>Штука</t>
  </si>
  <si>
    <t>Специалист  по закупкам: _______________ А.Н. Шипилов</t>
  </si>
  <si>
    <t>32.50.50.190</t>
  </si>
  <si>
    <t>на поставку медицинских изделий для ЦСО для нужд ФГБУ «НИИ пульмонологии» ФМБА России</t>
  </si>
  <si>
    <t>Рулоны "Клинипак" для медицинской паровой, газовой, плазменной и радиационной стерилизации рулоны плоские (материал Тайвек/пленка) 600мм/70м</t>
  </si>
  <si>
    <t>Рулоны "Клинипак" для медицинской паровой, газовой, плазменной и радиационной стерилизации рулоны плоские (материал Тайвек/пленка) 500мм/70м</t>
  </si>
  <si>
    <t>Коммерческое предложение
№ 132_26
от 15.06.2026 г.</t>
  </si>
  <si>
    <t>Коммерческое предложение
№ б/н
от 15.06.2026 г.</t>
  </si>
  <si>
    <t>Дата подготовки обоснования НМЦК: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</si>
</sst>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zoomScale="85" zoomScaleNormal="85" workbookViewId="0">
      <selection activeCell="J22" sqref="J22"/>
    </sheetView>
  </sheetViews>
  <sheetFormatPr defaultRowHeight="15" x14ac:dyDescent="0.25"/>
  <cols>
    <col min="1" max="1" width="4.5703125" customWidth="1"/>
    <col min="2" max="2" width="39.14062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3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9"/>
      <c r="S5" s="16" t="s">
        <v>11</v>
      </c>
    </row>
    <row r="6" spans="1:19" ht="30" customHeight="1" x14ac:dyDescent="0.25">
      <c r="A6" s="16" t="s">
        <v>0</v>
      </c>
      <c r="B6" s="16" t="s">
        <v>1</v>
      </c>
      <c r="C6" s="16" t="s">
        <v>20</v>
      </c>
      <c r="D6" s="16" t="s">
        <v>2</v>
      </c>
      <c r="E6" s="16" t="s">
        <v>3</v>
      </c>
      <c r="F6" s="21" t="s">
        <v>6</v>
      </c>
      <c r="G6" s="22"/>
      <c r="H6" s="22"/>
      <c r="I6" s="22"/>
      <c r="J6" s="22"/>
      <c r="K6" s="23"/>
      <c r="L6" s="16" t="s">
        <v>16</v>
      </c>
      <c r="M6" s="16" t="s">
        <v>7</v>
      </c>
      <c r="N6" s="16" t="s">
        <v>17</v>
      </c>
      <c r="O6" s="19" t="s">
        <v>10</v>
      </c>
      <c r="P6" s="20"/>
      <c r="Q6" s="16" t="s">
        <v>18</v>
      </c>
      <c r="R6" s="16" t="s">
        <v>19</v>
      </c>
      <c r="S6" s="17"/>
    </row>
    <row r="7" spans="1:19" ht="45" customHeight="1" x14ac:dyDescent="0.25">
      <c r="A7" s="17"/>
      <c r="B7" s="17"/>
      <c r="C7" s="17"/>
      <c r="D7" s="17"/>
      <c r="E7" s="17"/>
      <c r="F7" s="30" t="s">
        <v>27</v>
      </c>
      <c r="G7" s="31"/>
      <c r="H7" s="30" t="s">
        <v>28</v>
      </c>
      <c r="I7" s="31"/>
      <c r="J7" s="30" t="s">
        <v>28</v>
      </c>
      <c r="K7" s="31"/>
      <c r="L7" s="17"/>
      <c r="M7" s="17"/>
      <c r="N7" s="17"/>
      <c r="O7" s="16" t="s">
        <v>8</v>
      </c>
      <c r="P7" s="16" t="s">
        <v>9</v>
      </c>
      <c r="Q7" s="17"/>
      <c r="R7" s="17"/>
      <c r="S7" s="17"/>
    </row>
    <row r="8" spans="1:19" ht="30" customHeight="1" x14ac:dyDescent="0.25">
      <c r="A8" s="18"/>
      <c r="B8" s="18"/>
      <c r="C8" s="18"/>
      <c r="D8" s="18"/>
      <c r="E8" s="18"/>
      <c r="F8" s="5" t="s">
        <v>4</v>
      </c>
      <c r="G8" s="5" t="s">
        <v>5</v>
      </c>
      <c r="H8" s="5" t="s">
        <v>4</v>
      </c>
      <c r="I8" s="5" t="s">
        <v>5</v>
      </c>
      <c r="J8" s="5" t="s">
        <v>4</v>
      </c>
      <c r="K8" s="5" t="s">
        <v>5</v>
      </c>
      <c r="L8" s="18"/>
      <c r="M8" s="18"/>
      <c r="N8" s="18"/>
      <c r="O8" s="18"/>
      <c r="P8" s="18"/>
      <c r="Q8" s="18"/>
      <c r="R8" s="18"/>
      <c r="S8" s="18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51" x14ac:dyDescent="0.25">
      <c r="A10" s="1">
        <v>1</v>
      </c>
      <c r="B10" s="12" t="s">
        <v>25</v>
      </c>
      <c r="C10" s="12" t="s">
        <v>23</v>
      </c>
      <c r="D10" s="1" t="s">
        <v>21</v>
      </c>
      <c r="E10" s="1">
        <v>5</v>
      </c>
      <c r="F10" s="7">
        <v>49490</v>
      </c>
      <c r="G10" s="7">
        <v>0</v>
      </c>
      <c r="H10" s="7">
        <v>47134</v>
      </c>
      <c r="I10" s="7">
        <v>0</v>
      </c>
      <c r="J10" s="7">
        <v>44050</v>
      </c>
      <c r="K10" s="7">
        <v>0</v>
      </c>
      <c r="L10" s="3">
        <f t="shared" ref="L10" si="0">AVERAGE(F10,H10,J10)</f>
        <v>46891.33</v>
      </c>
      <c r="M10" s="10">
        <v>0</v>
      </c>
      <c r="N10" s="3">
        <f t="shared" ref="N10" si="1">AVERAGE(F10,H10,J10)+AVERAGE(G10,I10,K10)</f>
        <v>46891.33</v>
      </c>
      <c r="O10" s="3">
        <f t="shared" ref="O10" si="2">STDEV(F10,H10,J10)</f>
        <v>2728.11</v>
      </c>
      <c r="P10" s="3">
        <f t="shared" ref="P10" si="3">O10/L10*100</f>
        <v>5.82</v>
      </c>
      <c r="Q10" s="3">
        <f>MIN(F10+G10,H10+I10,J10+K10)</f>
        <v>44050</v>
      </c>
      <c r="R10" s="3">
        <f t="shared" ref="R10" si="4">Q10*E10</f>
        <v>220250</v>
      </c>
      <c r="S10" s="9" t="s">
        <v>12</v>
      </c>
    </row>
    <row r="11" spans="1:19" ht="51" x14ac:dyDescent="0.25">
      <c r="A11" s="1">
        <v>2</v>
      </c>
      <c r="B11" s="12" t="s">
        <v>26</v>
      </c>
      <c r="C11" s="12" t="s">
        <v>23</v>
      </c>
      <c r="D11" s="1" t="s">
        <v>21</v>
      </c>
      <c r="E11" s="1">
        <v>1</v>
      </c>
      <c r="F11" s="7">
        <v>40840</v>
      </c>
      <c r="G11" s="7">
        <v>0</v>
      </c>
      <c r="H11" s="7">
        <v>39270</v>
      </c>
      <c r="I11" s="7">
        <v>0</v>
      </c>
      <c r="J11" s="7">
        <v>36700</v>
      </c>
      <c r="K11" s="7">
        <v>0</v>
      </c>
      <c r="L11" s="3">
        <f t="shared" ref="L11" si="5">AVERAGE(F11,H11,J11)</f>
        <v>38936.67</v>
      </c>
      <c r="M11" s="10">
        <v>0</v>
      </c>
      <c r="N11" s="3">
        <f t="shared" ref="N11" si="6">AVERAGE(F11,H11,J11)+AVERAGE(G11,I11,K11)</f>
        <v>38936.67</v>
      </c>
      <c r="O11" s="3">
        <f t="shared" ref="O11" si="7">STDEV(F11,H11,J11)</f>
        <v>2090.0300000000002</v>
      </c>
      <c r="P11" s="3">
        <f t="shared" ref="P11" si="8">O11/L11*100</f>
        <v>5.37</v>
      </c>
      <c r="Q11" s="3">
        <f t="shared" ref="Q11" si="9">MIN(F11+G11,H11+I11,J11+K11)</f>
        <v>36700</v>
      </c>
      <c r="R11" s="3">
        <f t="shared" ref="R11" si="10">Q11*E11</f>
        <v>36700</v>
      </c>
      <c r="S11" s="9" t="s">
        <v>12</v>
      </c>
    </row>
    <row r="12" spans="1:19" x14ac:dyDescent="0.25">
      <c r="A12" s="24" t="s">
        <v>13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  <c r="R12" s="11">
        <f>SUM(R10:R11)</f>
        <v>256950</v>
      </c>
      <c r="S12" s="4"/>
    </row>
    <row r="13" spans="1:1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32" t="s">
        <v>29</v>
      </c>
      <c r="B14" s="32"/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 t="s">
        <v>22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</sheetData>
  <mergeCells count="22">
    <mergeCell ref="A12:Q12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honeticPr fontId="4" type="noConversion"/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Максим Антошин</cp:lastModifiedBy>
  <cp:lastPrinted>2023-06-30T11:09:57Z</cp:lastPrinted>
  <dcterms:created xsi:type="dcterms:W3CDTF">2022-08-15T07:32:39Z</dcterms:created>
  <dcterms:modified xsi:type="dcterms:W3CDTF">2026-06-16T08:50:18Z</dcterms:modified>
</cp:coreProperties>
</file>