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8800" windowHeight="1153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6" i="1"/>
  <c r="J7" l="1"/>
  <c r="H6"/>
  <c r="K6" s="1"/>
  <c r="L6" s="1"/>
  <c r="M6" s="1"/>
</calcChain>
</file>

<file path=xl/sharedStrings.xml><?xml version="1.0" encoding="utf-8"?>
<sst xmlns="http://schemas.openxmlformats.org/spreadsheetml/2006/main" count="37" uniqueCount="37">
  <si>
    <t>Используемый метод определения НМЦК с обоснованием:</t>
  </si>
  <si>
    <t>Применен метод сопоставимых рыночных цен (анализ рынка), как приоритетный на основании информации о рыночных ценах идентичных товаров, соответствующих описанию объекта закупки</t>
  </si>
  <si>
    <t>Наименование объекта закупки</t>
  </si>
  <si>
    <t>Код позиции КТРУ 
(код ОКПД2)</t>
  </si>
  <si>
    <t>Ед.изм.</t>
  </si>
  <si>
    <t>К-ВО (n) (шт)</t>
  </si>
  <si>
    <t>ИИ 1 (ц1)</t>
  </si>
  <si>
    <t>ИИ 2 (ц2)</t>
  </si>
  <si>
    <t>ИИ 3 (ц3)</t>
  </si>
  <si>
    <t>Средняя цена (&lt;ц&gt;)  (руб)</t>
  </si>
  <si>
    <t>Расчет</t>
  </si>
  <si>
    <t>Среднее квадратичное отклонение (σ)</t>
  </si>
  <si>
    <t>Коэффициент вариации (V)</t>
  </si>
  <si>
    <t>Итого</t>
  </si>
  <si>
    <t>Коэффициент вариации не превышает 33%</t>
  </si>
  <si>
    <t>Совокупность значений, используемых в расчете признается однородной</t>
  </si>
  <si>
    <t>ИИ – источник информации;</t>
  </si>
  <si>
    <t>Источники получения информации:</t>
  </si>
  <si>
    <t>Сведения о начальной (максимальной) цене контракта с указанием метода ее определения, расчетов и документов, обосновывающих такие расчеты</t>
  </si>
  <si>
    <t>Цена, установленная заказчиком, руб.*</t>
  </si>
  <si>
    <t>НМЦК (руб)</t>
  </si>
  <si>
    <r>
      <rPr>
        <i/>
        <sz val="11"/>
        <color theme="1"/>
        <rFont val="Times New Roman"/>
        <family val="1"/>
        <charset val="204"/>
      </rPr>
      <t xml:space="preserve">НМЦК </t>
    </r>
    <r>
      <rPr>
        <sz val="11"/>
        <color theme="1"/>
        <rFont val="Times New Roman"/>
        <family val="1"/>
        <charset val="204"/>
      </rPr>
      <t>- начальная максимальная цена контракта</t>
    </r>
  </si>
  <si>
    <r>
      <t xml:space="preserve">σ – </t>
    </r>
    <r>
      <rPr>
        <sz val="11"/>
        <color theme="1"/>
        <rFont val="Times New Roman"/>
        <family val="1"/>
        <charset val="204"/>
      </rPr>
      <t>среднее квадратичное отклонение;</t>
    </r>
  </si>
  <si>
    <r>
      <t xml:space="preserve">n – </t>
    </r>
    <r>
      <rPr>
        <sz val="11"/>
        <color theme="1"/>
        <rFont val="Times New Roman"/>
        <family val="1"/>
        <charset val="204"/>
      </rPr>
      <t>количество значений, используемых в расчете;</t>
    </r>
  </si>
  <si>
    <r>
      <t xml:space="preserve">V – </t>
    </r>
    <r>
      <rPr>
        <sz val="11"/>
        <color theme="1"/>
        <rFont val="Times New Roman"/>
        <family val="1"/>
        <charset val="204"/>
      </rPr>
      <t>коэффициент вариации;</t>
    </r>
  </si>
  <si>
    <t>&lt; ц &gt; – средняя арифметическая величина цены единицы товара;</t>
  </si>
  <si>
    <t>* руководствуясь принципом эффективности использования бюджетных средств (ст. 34 часть 2 статьи 72 Бюджетного кодекса РФ) цена, выбранная Заказчиком, устанавливается с минимальной цены из предложенных коммерческих предложений</t>
  </si>
  <si>
    <t>Е.А.Путилина</t>
  </si>
  <si>
    <t>Заведующий канцелярией ФКУ "УИИ ГУФСИН России по Нижегородской области"</t>
  </si>
  <si>
    <t>84.25.11.120</t>
  </si>
  <si>
    <t>шт.</t>
  </si>
  <si>
    <t>Дата подготовки обоснования НМЦК:       17.08.2026г.</t>
  </si>
  <si>
    <t>Источник информации 1 - Коммерческое предложение вх. № 20 от 17.08.2026</t>
  </si>
  <si>
    <t>Источник информации 2 - Коммерческое предложение вх. № 21 от 17.08.2026</t>
  </si>
  <si>
    <t>Источник информации 3 - Коммерческое предложение вх. № 22 от 17.08.2026</t>
  </si>
  <si>
    <t>Услуги по по техническому обслуживанию (перезарядка) огнетушителей</t>
  </si>
  <si>
    <t>В результате исследования начальная (максимальная) цена контракта, рассчитанная методом сопоставимых рыночных цен (анализа рынка), составляет 27 800.00 рублей.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</si>
</sst>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.5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4" fontId="1" fillId="0" borderId="10" xfId="0" applyNumberFormat="1" applyFont="1" applyBorder="1" applyAlignment="1">
      <alignment vertical="center"/>
    </xf>
    <xf numFmtId="4" fontId="2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/>
    <xf numFmtId="4" fontId="1" fillId="0" borderId="1" xfId="0" applyNumberFormat="1" applyFont="1" applyBorder="1"/>
    <xf numFmtId="4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1" fillId="0" borderId="0" xfId="0" applyFont="1"/>
    <xf numFmtId="0" fontId="2" fillId="0" borderId="0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6" fillId="0" borderId="0" xfId="0" applyFont="1"/>
    <xf numFmtId="0" fontId="0" fillId="0" borderId="0" xfId="0" applyFont="1"/>
    <xf numFmtId="0" fontId="1" fillId="0" borderId="0" xfId="0" applyFont="1" applyAlignment="1"/>
    <xf numFmtId="0" fontId="1" fillId="0" borderId="0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6" fillId="0" borderId="9" xfId="0" applyFont="1" applyBorder="1" applyAlignment="1">
      <alignment horizontal="left" vertical="center" wrapText="1"/>
    </xf>
    <xf numFmtId="0" fontId="1" fillId="0" borderId="0" xfId="1" applyFont="1" applyAlignment="1" applyProtection="1">
      <alignment vertical="center"/>
    </xf>
    <xf numFmtId="4" fontId="1" fillId="0" borderId="9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1" fillId="0" borderId="1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gregatoreat.ru/classifier/ktru-list?search=65.12.29.000&amp;expande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6"/>
  <sheetViews>
    <sheetView tabSelected="1" workbookViewId="0">
      <selection activeCell="L12" sqref="L12"/>
    </sheetView>
  </sheetViews>
  <sheetFormatPr defaultRowHeight="15"/>
  <cols>
    <col min="1" max="1" width="27" style="2" customWidth="1"/>
    <col min="2" max="2" width="12.85546875" customWidth="1"/>
    <col min="3" max="3" width="8" style="1" customWidth="1"/>
    <col min="4" max="4" width="6.85546875" style="1" customWidth="1"/>
    <col min="5" max="5" width="13.42578125" customWidth="1"/>
    <col min="6" max="7" width="13.140625" customWidth="1"/>
    <col min="8" max="8" width="11.28515625" customWidth="1"/>
    <col min="9" max="9" width="15" customWidth="1"/>
    <col min="10" max="10" width="12.5703125" customWidth="1"/>
    <col min="11" max="11" width="9.5703125" customWidth="1"/>
    <col min="12" max="12" width="15.7109375" customWidth="1"/>
    <col min="13" max="13" width="14.85546875" customWidth="1"/>
    <col min="14" max="14" width="17.85546875" customWidth="1"/>
    <col min="15" max="15" width="15.85546875" customWidth="1"/>
  </cols>
  <sheetData>
    <row r="1" spans="1:15">
      <c r="H1" s="4"/>
      <c r="I1" s="4"/>
      <c r="J1" s="4"/>
      <c r="K1" s="4"/>
      <c r="L1" s="4"/>
    </row>
    <row r="2" spans="1:15" ht="24.75" customHeight="1">
      <c r="A2" s="38" t="s">
        <v>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5" ht="33.75" customHeight="1" thickBot="1">
      <c r="A4" s="42" t="s">
        <v>0</v>
      </c>
      <c r="B4" s="43"/>
      <c r="C4" s="44" t="s">
        <v>1</v>
      </c>
      <c r="D4" s="44"/>
      <c r="E4" s="44"/>
      <c r="F4" s="44"/>
      <c r="G4" s="44"/>
      <c r="H4" s="44"/>
      <c r="I4" s="44"/>
      <c r="J4" s="44"/>
      <c r="K4" s="44"/>
      <c r="L4" s="44"/>
      <c r="M4" s="44"/>
    </row>
    <row r="5" spans="1:15" ht="54.75" thickBot="1">
      <c r="A5" s="22" t="s">
        <v>2</v>
      </c>
      <c r="B5" s="5" t="s">
        <v>3</v>
      </c>
      <c r="C5" s="6" t="s">
        <v>4</v>
      </c>
      <c r="D5" s="6" t="s">
        <v>5</v>
      </c>
      <c r="E5" s="7" t="s">
        <v>6</v>
      </c>
      <c r="F5" s="7" t="s">
        <v>7</v>
      </c>
      <c r="G5" s="7" t="s">
        <v>8</v>
      </c>
      <c r="H5" s="8" t="s">
        <v>9</v>
      </c>
      <c r="I5" s="8" t="s">
        <v>19</v>
      </c>
      <c r="J5" s="7" t="s">
        <v>20</v>
      </c>
      <c r="K5" s="7" t="s">
        <v>10</v>
      </c>
      <c r="L5" s="6" t="s">
        <v>11</v>
      </c>
      <c r="M5" s="9" t="s">
        <v>12</v>
      </c>
    </row>
    <row r="6" spans="1:15" ht="60">
      <c r="A6" s="35" t="s">
        <v>35</v>
      </c>
      <c r="B6" s="36" t="s">
        <v>29</v>
      </c>
      <c r="C6" s="10" t="s">
        <v>30</v>
      </c>
      <c r="D6" s="23">
        <v>100</v>
      </c>
      <c r="E6" s="37">
        <v>287</v>
      </c>
      <c r="F6" s="37">
        <v>285</v>
      </c>
      <c r="G6" s="37">
        <v>278</v>
      </c>
      <c r="H6" s="11">
        <f>(E6+F6+G6)/3</f>
        <v>283.33333333333331</v>
      </c>
      <c r="I6" s="11">
        <v>278</v>
      </c>
      <c r="J6" s="12">
        <f>D6*I6</f>
        <v>27800</v>
      </c>
      <c r="K6" s="13">
        <f>((H6-E6)*(H6-E6)+(H6-F6)*(H6-F6)+(H6-G6)*(H6-G6))/2</f>
        <v>22.333333333333336</v>
      </c>
      <c r="L6" s="14">
        <f>SQRT(K6)</f>
        <v>4.7258156262526088</v>
      </c>
      <c r="M6" s="13">
        <f>L6/H6*100</f>
        <v>1.6679349269126855</v>
      </c>
    </row>
    <row r="7" spans="1:15" ht="24.75" customHeight="1">
      <c r="A7" s="24" t="s">
        <v>13</v>
      </c>
      <c r="B7" s="15"/>
      <c r="C7" s="16"/>
      <c r="D7" s="17"/>
      <c r="E7" s="18"/>
      <c r="F7" s="18"/>
      <c r="G7" s="18"/>
      <c r="H7" s="11"/>
      <c r="I7" s="11"/>
      <c r="J7" s="19">
        <f>SUM(J6:J6)</f>
        <v>27800</v>
      </c>
      <c r="K7" s="20"/>
      <c r="L7" s="21"/>
      <c r="M7" s="16"/>
    </row>
    <row r="8" spans="1:15" ht="23.25" customHeight="1">
      <c r="A8" s="47" t="s">
        <v>26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</row>
    <row r="9" spans="1:15" ht="16.5" customHeight="1">
      <c r="A9" s="39" t="s">
        <v>36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25"/>
      <c r="O9" s="25"/>
    </row>
    <row r="10" spans="1:15">
      <c r="A10" s="40" t="s">
        <v>14</v>
      </c>
      <c r="B10" s="40"/>
      <c r="C10" s="40"/>
      <c r="D10" s="40"/>
      <c r="E10" s="40"/>
      <c r="F10" s="26"/>
      <c r="G10" s="26"/>
      <c r="H10" s="26"/>
      <c r="I10" s="26"/>
      <c r="J10" s="26"/>
      <c r="K10" s="26"/>
      <c r="L10" s="26"/>
      <c r="M10" s="26"/>
      <c r="N10" s="25"/>
      <c r="O10" s="25"/>
    </row>
    <row r="11" spans="1:15">
      <c r="A11" s="40" t="s">
        <v>15</v>
      </c>
      <c r="B11" s="40"/>
      <c r="C11" s="40"/>
      <c r="D11" s="40"/>
      <c r="E11" s="40"/>
      <c r="F11" s="40"/>
      <c r="G11" s="31"/>
      <c r="H11" s="26"/>
      <c r="I11" s="26"/>
      <c r="J11" s="26"/>
      <c r="K11" s="26"/>
      <c r="L11" s="26"/>
      <c r="M11" s="26"/>
      <c r="N11" s="25"/>
      <c r="O11" s="25"/>
    </row>
    <row r="12" spans="1:15">
      <c r="A12" s="41" t="s">
        <v>16</v>
      </c>
      <c r="B12" s="41"/>
      <c r="C12" s="41"/>
      <c r="D12" s="41"/>
      <c r="E12" s="41"/>
      <c r="F12" s="25"/>
      <c r="G12" s="25"/>
      <c r="H12" s="25"/>
      <c r="I12" s="25"/>
      <c r="J12" s="25"/>
      <c r="K12" s="25"/>
      <c r="L12" s="25"/>
      <c r="M12" s="25"/>
      <c r="N12" s="25"/>
      <c r="O12" s="25"/>
    </row>
    <row r="13" spans="1:15">
      <c r="A13" s="45" t="s">
        <v>25</v>
      </c>
      <c r="B13" s="45"/>
      <c r="C13" s="45"/>
      <c r="D13" s="45"/>
      <c r="E13" s="45"/>
      <c r="F13" s="45"/>
      <c r="G13" s="45"/>
      <c r="H13" s="45"/>
      <c r="I13" s="34"/>
      <c r="J13" s="25"/>
      <c r="K13" s="25"/>
      <c r="L13" s="25"/>
      <c r="M13" s="25"/>
      <c r="N13" s="25"/>
      <c r="O13" s="25"/>
    </row>
    <row r="14" spans="1:15">
      <c r="A14" s="46" t="s">
        <v>24</v>
      </c>
      <c r="B14" s="46"/>
      <c r="C14" s="46"/>
      <c r="D14" s="46"/>
      <c r="E14" s="46"/>
      <c r="F14" s="25"/>
      <c r="G14" s="25"/>
      <c r="H14" s="25"/>
      <c r="I14" s="25"/>
      <c r="J14" s="25"/>
      <c r="K14" s="25"/>
      <c r="L14" s="25"/>
      <c r="M14" s="25"/>
      <c r="N14" s="25"/>
      <c r="O14" s="25"/>
    </row>
    <row r="15" spans="1:15">
      <c r="A15" s="46" t="s">
        <v>22</v>
      </c>
      <c r="B15" s="46"/>
      <c r="C15" s="46"/>
      <c r="D15" s="46"/>
      <c r="E15" s="46"/>
      <c r="F15" s="46"/>
      <c r="G15" s="32"/>
      <c r="H15" s="25"/>
      <c r="I15" s="25"/>
      <c r="J15" s="25"/>
      <c r="K15" s="25"/>
      <c r="L15" s="25"/>
      <c r="M15" s="25"/>
      <c r="N15" s="25"/>
      <c r="O15" s="25"/>
    </row>
    <row r="16" spans="1:15">
      <c r="A16" s="46" t="s">
        <v>23</v>
      </c>
      <c r="B16" s="46"/>
      <c r="C16" s="46"/>
      <c r="D16" s="46"/>
      <c r="E16" s="46"/>
      <c r="F16" s="46"/>
      <c r="G16" s="32"/>
      <c r="H16" s="25"/>
      <c r="I16" s="25"/>
      <c r="J16" s="25"/>
      <c r="K16" s="25"/>
      <c r="L16" s="25"/>
      <c r="M16" s="25"/>
      <c r="N16" s="25"/>
      <c r="O16" s="25"/>
    </row>
    <row r="17" spans="1:15">
      <c r="A17" s="45" t="s">
        <v>21</v>
      </c>
      <c r="B17" s="45"/>
      <c r="C17" s="45"/>
      <c r="D17" s="45"/>
      <c r="E17" s="45"/>
      <c r="F17" s="45"/>
      <c r="G17" s="45"/>
      <c r="H17" s="25"/>
      <c r="I17" s="25"/>
      <c r="J17" s="25"/>
      <c r="K17" s="25"/>
      <c r="L17" s="25"/>
      <c r="M17" s="25"/>
      <c r="N17" s="25"/>
      <c r="O17" s="25"/>
    </row>
    <row r="18" spans="1:15">
      <c r="A18" s="45" t="s">
        <v>17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5"/>
      <c r="N18" s="25"/>
      <c r="O18" s="25"/>
    </row>
    <row r="19" spans="1:15">
      <c r="A19" s="45" t="s">
        <v>32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5"/>
      <c r="N19" s="25"/>
      <c r="O19" s="25"/>
    </row>
    <row r="20" spans="1:15">
      <c r="A20" s="25" t="s">
        <v>33</v>
      </c>
      <c r="B20" s="25"/>
      <c r="C20" s="25"/>
      <c r="D20" s="25"/>
      <c r="E20" s="25"/>
      <c r="F20" s="29"/>
      <c r="G20" s="29"/>
      <c r="H20" s="25"/>
      <c r="I20" s="25"/>
      <c r="J20" s="25"/>
      <c r="K20" s="25"/>
      <c r="L20" s="25"/>
      <c r="M20" s="25"/>
      <c r="N20" s="25"/>
      <c r="O20" s="25"/>
    </row>
    <row r="21" spans="1:15">
      <c r="A21" s="45" t="s">
        <v>34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5"/>
      <c r="N21" s="25"/>
      <c r="O21" s="25"/>
    </row>
    <row r="22" spans="1:15" ht="15.7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5"/>
      <c r="N22" s="25"/>
      <c r="O22" s="25"/>
    </row>
    <row r="23" spans="1:15" ht="30" customHeight="1">
      <c r="A23" s="49" t="s">
        <v>28</v>
      </c>
      <c r="B23" s="49"/>
      <c r="C23" s="49"/>
      <c r="D23" s="49"/>
      <c r="E23" s="48"/>
      <c r="F23" s="48"/>
      <c r="G23" s="33"/>
      <c r="H23" s="50" t="s">
        <v>27</v>
      </c>
      <c r="I23" s="50"/>
      <c r="J23" s="50"/>
      <c r="K23" s="50"/>
      <c r="L23" s="50"/>
      <c r="M23" s="28"/>
      <c r="N23" s="25"/>
      <c r="O23" s="25"/>
    </row>
    <row r="24" spans="1:15" ht="15.7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5"/>
      <c r="N24" s="25"/>
      <c r="O24" s="25"/>
    </row>
    <row r="25" spans="1:15" ht="15.75" customHeight="1">
      <c r="A25" s="30" t="s">
        <v>31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25"/>
      <c r="O25" s="25"/>
    </row>
    <row r="26" spans="1:1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</row>
  </sheetData>
  <mergeCells count="19">
    <mergeCell ref="A17:G17"/>
    <mergeCell ref="E23:F23"/>
    <mergeCell ref="A23:D23"/>
    <mergeCell ref="A18:L18"/>
    <mergeCell ref="A19:L19"/>
    <mergeCell ref="A21:L21"/>
    <mergeCell ref="H23:L23"/>
    <mergeCell ref="A13:H13"/>
    <mergeCell ref="A14:E14"/>
    <mergeCell ref="A8:M8"/>
    <mergeCell ref="A15:F15"/>
    <mergeCell ref="A16:F16"/>
    <mergeCell ref="A2:M2"/>
    <mergeCell ref="A9:M9"/>
    <mergeCell ref="A10:E10"/>
    <mergeCell ref="A11:F11"/>
    <mergeCell ref="A12:E12"/>
    <mergeCell ref="A4:B4"/>
    <mergeCell ref="C4:M4"/>
  </mergeCells>
  <hyperlinks>
    <hyperlink ref="B6" r:id="rId1" display="https://agregatoreat.ru/classifier/ktru-list?search=65.12.29.000&amp;expanded=true"/>
  </hyperlinks>
  <printOptions horizontalCentered="1"/>
  <pageMargins left="0.31496062992125984" right="0.31496062992125984" top="0.74803149606299213" bottom="0.35433070866141736" header="0.31496062992125984" footer="0.31496062992125984"/>
  <pageSetup paperSize="9" scale="81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2026-08-19T11:54:39Z</dcterms:modified>
</cp:coreProperties>
</file>