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2\контрактныя служба\ЗАКУПКИ\44-ФЗ\2026\ЭМ Пульт управления\"/>
    </mc:Choice>
  </mc:AlternateContent>
  <xr:revisionPtr revIDLastSave="0" documentId="13_ncr:1_{FC655DD6-E0C6-4F34-B746-84059AD9092B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Обоснование цены " sheetId="2" r:id="rId1"/>
  </sheets>
  <definedNames>
    <definedName name="_xlnm._FilterDatabase" localSheetId="0" hidden="1">'Обоснование цены '!$B$8:$K$12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2" l="1"/>
  <c r="H11" i="2"/>
  <c r="K11" i="2" s="1"/>
  <c r="K12" i="2" l="1"/>
  <c r="J11" i="2"/>
</calcChain>
</file>

<file path=xl/sharedStrings.xml><?xml version="1.0" encoding="utf-8"?>
<sst xmlns="http://schemas.openxmlformats.org/spreadsheetml/2006/main" count="27" uniqueCount="25">
  <si>
    <t>№ п/п</t>
  </si>
  <si>
    <t>Среднее квадратичное отклонение</t>
  </si>
  <si>
    <t>ИТОГО:</t>
  </si>
  <si>
    <t>Коэффициент вариации цен V (%)                          (не должен превышать 33%)</t>
  </si>
  <si>
    <t>Ед. изм. (ОКЕИ)</t>
  </si>
  <si>
    <t xml:space="preserve">Средняя арифметическая цена за единицу &lt;ц&gt;, руб. 
</t>
  </si>
  <si>
    <t>Е.М. Абрамова</t>
  </si>
  <si>
    <t>1</t>
  </si>
  <si>
    <t xml:space="preserve">Руководитель контрактной службы </t>
  </si>
  <si>
    <t>Кол-во</t>
  </si>
  <si>
    <t>Цена за ед. изм., руб.</t>
  </si>
  <si>
    <t>ОБОСНОВАНИЕ НАЧАЛЬНОЙ (МАКСИМАЛЬНОЙ) ЦЕНЫ КОНТРАКТА</t>
  </si>
  <si>
    <t>Начальная (максимальная) цена контракта определена методом сопоставимых рыночных цен (анализа рынка) на основании части 1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и в соответствии с приказом Министерства экономического развития Российской Федерации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</si>
  <si>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>Начальная (максимальная) цена контракта, определяемая методом сопоставимых рыночных цен (анализа рынка), руб.</t>
  </si>
  <si>
    <r>
      <t xml:space="preserve">Расчет начальной (максимальной) цены контракта по формуле:                          
где: v - количество (объем) закупаемого товара (работы, услуги);
n - количество значений, используемых в расчете;
i - номер источника ценовой информации;
 </t>
    </r>
    <r>
      <rPr>
        <i/>
        <sz val="12"/>
        <rFont val="Times New Roman"/>
        <family val="1"/>
        <charset val="204"/>
      </rPr>
      <t>ц</t>
    </r>
    <r>
      <rPr>
        <sz val="12"/>
        <rFont val="Calibri"/>
        <family val="2"/>
        <charset val="204"/>
      </rPr>
      <t>ᵢ</t>
    </r>
    <r>
      <rPr>
        <sz val="12"/>
        <rFont val="Times New Roman"/>
        <family val="1"/>
        <charset val="204"/>
      </rPr>
      <t xml:space="preserve"> - цена единицы.</t>
    </r>
  </si>
  <si>
    <t>шт</t>
  </si>
  <si>
    <t>на поставку пульта радиоуправления</t>
  </si>
  <si>
    <t>Пульт радиоуправления</t>
  </si>
  <si>
    <t>Наименование товара</t>
  </si>
  <si>
    <t>Источник № 1  информация из сети Интернет (https://robotbaza. ru)</t>
  </si>
  <si>
    <t>Источник № 3  информация из сети Интернет (https://hobbystart.ru)</t>
  </si>
  <si>
    <t>В качестве источников информации при определении начальной (максимальной) цены контракта использованы коммерческие предложения (КП) от потенциальных поставщиков, обладающих опытом поставки подобного вида товара и общедоступная информация из сети Интернет, обращенная к неопределенному кругу лиц и признаваемая в соответствии с гражданским законодательством публичными офертами.</t>
  </si>
  <si>
    <t xml:space="preserve">Источник № 2  КП вх. №458 от 26.05.2026 </t>
  </si>
  <si>
    <t>Коммерческие предложения (КП), предоставленные в ответ на запрос Исх №351/26 от 25.05.2026 и  общедоступная информация из сети Интернет</t>
  </si>
  <si>
    <t>Начальная (максимальная) цена контракта составляет 513 333 (Пятьсот тринадцать тысяч триста тридцать три) рубля 20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</si>
</sst>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2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9"/>
      <color indexed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9"/>
      <color rgb="FFFF0000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/>
    <xf numFmtId="0" fontId="8" fillId="0" borderId="0" xfId="0" applyFont="1"/>
    <xf numFmtId="0" fontId="12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0" borderId="0" xfId="0" applyFont="1"/>
    <xf numFmtId="0" fontId="9" fillId="0" borderId="0" xfId="0" applyFont="1"/>
    <xf numFmtId="0" fontId="15" fillId="0" borderId="0" xfId="0" applyFont="1" applyAlignment="1">
      <alignment horizontal="center"/>
    </xf>
    <xf numFmtId="0" fontId="2" fillId="0" borderId="0" xfId="1" applyFont="1" applyAlignment="1">
      <alignment vertical="top" wrapText="1"/>
    </xf>
    <xf numFmtId="49" fontId="9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0" fontId="15" fillId="0" borderId="0" xfId="1" applyFont="1" applyAlignment="1">
      <alignment horizont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 applyAlignment="1">
      <alignment wrapText="1"/>
    </xf>
    <xf numFmtId="14" fontId="9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/>
    <xf numFmtId="4" fontId="18" fillId="2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top" wrapText="1"/>
    </xf>
    <xf numFmtId="4" fontId="9" fillId="0" borderId="3" xfId="0" applyNumberFormat="1" applyFont="1" applyBorder="1" applyAlignment="1">
      <alignment horizontal="center" vertical="top" wrapText="1"/>
    </xf>
    <xf numFmtId="49" fontId="9" fillId="0" borderId="0" xfId="0" applyNumberFormat="1" applyFont="1" applyBorder="1" applyAlignment="1">
      <alignment horizontal="left" wrapText="1"/>
    </xf>
    <xf numFmtId="49" fontId="8" fillId="0" borderId="0" xfId="0" applyNumberFormat="1" applyFont="1" applyBorder="1" applyAlignment="1">
      <alignment horizontal="left" wrapText="1"/>
    </xf>
    <xf numFmtId="0" fontId="15" fillId="0" borderId="0" xfId="1" applyFont="1" applyAlignment="1">
      <alignment horizontal="left" wrapText="1"/>
    </xf>
    <xf numFmtId="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9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2 2" xfId="2" xr:uid="{F7179E77-5716-4074-B237-0AD3E530EF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42431</xdr:colOff>
      <xdr:row>9</xdr:row>
      <xdr:rowOff>618547</xdr:rowOff>
    </xdr:from>
    <xdr:to>
      <xdr:col>8</xdr:col>
      <xdr:colOff>1226417</xdr:colOff>
      <xdr:row>9</xdr:row>
      <xdr:rowOff>1093835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11264" y="4629630"/>
          <a:ext cx="1183986" cy="4752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145762</xdr:colOff>
      <xdr:row>9</xdr:row>
      <xdr:rowOff>573327</xdr:rowOff>
    </xdr:from>
    <xdr:to>
      <xdr:col>9</xdr:col>
      <xdr:colOff>1164937</xdr:colOff>
      <xdr:row>9</xdr:row>
      <xdr:rowOff>1083252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48095" y="4520910"/>
          <a:ext cx="1019175" cy="5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317500</xdr:colOff>
      <xdr:row>8</xdr:row>
      <xdr:rowOff>359833</xdr:rowOff>
    </xdr:from>
    <xdr:to>
      <xdr:col>10</xdr:col>
      <xdr:colOff>2042818</xdr:colOff>
      <xdr:row>8</xdr:row>
      <xdr:rowOff>859748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C17EB64-ACC9-4EE6-BC25-92A8CABA3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02583" y="3556000"/>
          <a:ext cx="1725318" cy="49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zoomScale="90" zoomScaleNormal="90" workbookViewId="0">
      <selection activeCell="B11" sqref="B11"/>
    </sheetView>
  </sheetViews>
  <sheetFormatPr defaultRowHeight="12.75" x14ac:dyDescent="0.2"/>
  <cols>
    <col min="1" max="1" width="9" customWidth="1"/>
    <col min="2" max="2" width="29.85546875" customWidth="1"/>
    <col min="3" max="3" width="9.5703125" customWidth="1"/>
    <col min="4" max="4" width="8.5703125" customWidth="1"/>
    <col min="5" max="5" width="17.42578125" customWidth="1"/>
    <col min="6" max="6" width="17.28515625" customWidth="1"/>
    <col min="7" max="7" width="16.7109375" customWidth="1"/>
    <col min="8" max="8" width="18" customWidth="1"/>
    <col min="9" max="9" width="20" customWidth="1"/>
    <col min="10" max="10" width="20.28515625" customWidth="1"/>
    <col min="11" max="11" width="36.5703125" customWidth="1"/>
    <col min="12" max="12" width="14.7109375" customWidth="1"/>
    <col min="13" max="13" width="12.85546875" customWidth="1"/>
    <col min="14" max="14" width="14.5703125" customWidth="1"/>
  </cols>
  <sheetData>
    <row r="1" spans="1:14" ht="21.75" customHeight="1" x14ac:dyDescent="0.2">
      <c r="A1" s="46" t="s">
        <v>11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4" ht="24" customHeight="1" x14ac:dyDescent="0.2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4" ht="6" customHeight="1" x14ac:dyDescent="0.25">
      <c r="B3" s="1"/>
      <c r="C3" s="1"/>
      <c r="D3" s="11"/>
      <c r="E3" s="11"/>
      <c r="F3" s="11"/>
      <c r="G3" s="11"/>
      <c r="H3" s="11"/>
      <c r="I3" s="10"/>
      <c r="J3" s="10"/>
      <c r="K3" s="10"/>
    </row>
    <row r="4" spans="1:14" ht="69" customHeight="1" x14ac:dyDescent="0.2">
      <c r="A4" s="48" t="s">
        <v>12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4" ht="12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4" s="38" customFormat="1" ht="41.25" customHeight="1" x14ac:dyDescent="0.2">
      <c r="A6" s="40" t="s">
        <v>21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37"/>
    </row>
    <row r="7" spans="1:14" ht="12.75" customHeight="1" thickBot="1" x14ac:dyDescent="0.25"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4" ht="67.5" customHeight="1" x14ac:dyDescent="0.2">
      <c r="A8" s="44" t="s">
        <v>0</v>
      </c>
      <c r="B8" s="41" t="s">
        <v>18</v>
      </c>
      <c r="C8" s="41" t="s">
        <v>4</v>
      </c>
      <c r="D8" s="41" t="s">
        <v>9</v>
      </c>
      <c r="E8" s="63" t="s">
        <v>23</v>
      </c>
      <c r="F8" s="64"/>
      <c r="G8" s="64"/>
      <c r="H8" s="50" t="s">
        <v>5</v>
      </c>
      <c r="I8" s="50" t="s">
        <v>1</v>
      </c>
      <c r="J8" s="50" t="s">
        <v>3</v>
      </c>
      <c r="K8" s="19" t="s">
        <v>13</v>
      </c>
    </row>
    <row r="9" spans="1:14" ht="106.15" customHeight="1" x14ac:dyDescent="0.2">
      <c r="A9" s="45"/>
      <c r="B9" s="42"/>
      <c r="C9" s="42"/>
      <c r="D9" s="42"/>
      <c r="E9" s="39" t="s">
        <v>19</v>
      </c>
      <c r="F9" s="62" t="s">
        <v>22</v>
      </c>
      <c r="G9" s="39" t="s">
        <v>20</v>
      </c>
      <c r="H9" s="51"/>
      <c r="I9" s="51"/>
      <c r="J9" s="51"/>
      <c r="K9" s="52" t="s">
        <v>14</v>
      </c>
    </row>
    <row r="10" spans="1:14" ht="102" customHeight="1" x14ac:dyDescent="0.2">
      <c r="A10" s="45"/>
      <c r="B10" s="42"/>
      <c r="C10" s="43"/>
      <c r="D10" s="42"/>
      <c r="E10" s="20" t="s">
        <v>10</v>
      </c>
      <c r="F10" s="20" t="s">
        <v>10</v>
      </c>
      <c r="G10" s="20" t="s">
        <v>10</v>
      </c>
      <c r="H10" s="51"/>
      <c r="I10" s="51"/>
      <c r="J10" s="51"/>
      <c r="K10" s="53"/>
      <c r="M10" s="8"/>
      <c r="N10" s="8"/>
    </row>
    <row r="11" spans="1:14" s="6" customFormat="1" ht="29.25" customHeight="1" x14ac:dyDescent="0.2">
      <c r="A11" s="13" t="s">
        <v>7</v>
      </c>
      <c r="B11" s="21" t="s">
        <v>17</v>
      </c>
      <c r="C11" s="21" t="s">
        <v>15</v>
      </c>
      <c r="D11" s="17">
        <v>40</v>
      </c>
      <c r="E11" s="18">
        <v>14000</v>
      </c>
      <c r="F11" s="18">
        <v>11000</v>
      </c>
      <c r="G11" s="18">
        <v>13500</v>
      </c>
      <c r="H11" s="16">
        <f>ROUND(AVERAGE(E11:G11),2)</f>
        <v>12833.33</v>
      </c>
      <c r="I11" s="16">
        <f>STDEV(E11,F11,G11)</f>
        <v>1607.2751268321622</v>
      </c>
      <c r="J11" s="16">
        <f>I11/H11*100</f>
        <v>12.524225020568803</v>
      </c>
      <c r="K11" s="16">
        <f>H11*D11</f>
        <v>513333.2</v>
      </c>
    </row>
    <row r="12" spans="1:14" s="6" customFormat="1" ht="24" customHeight="1" x14ac:dyDescent="0.2">
      <c r="A12" s="13"/>
      <c r="B12" s="14" t="s">
        <v>2</v>
      </c>
      <c r="C12" s="14"/>
      <c r="D12" s="15"/>
      <c r="E12" s="16"/>
      <c r="F12" s="16"/>
      <c r="G12" s="16"/>
      <c r="H12" s="16"/>
      <c r="I12" s="16"/>
      <c r="J12" s="16"/>
      <c r="K12" s="32">
        <f>SUM(K11:K11)</f>
        <v>513333.2</v>
      </c>
      <c r="M12" s="9"/>
      <c r="N12" s="9"/>
    </row>
    <row r="13" spans="1:14" ht="24.75" customHeight="1" x14ac:dyDescent="0.25">
      <c r="A13" s="54" t="s">
        <v>24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</row>
    <row r="14" spans="1:14" ht="34.5" customHeight="1" x14ac:dyDescent="0.25">
      <c r="A14" s="56" t="s">
        <v>8</v>
      </c>
      <c r="B14" s="56"/>
      <c r="C14" s="56"/>
      <c r="D14" s="56"/>
      <c r="E14" s="12"/>
      <c r="F14" s="56" t="s">
        <v>6</v>
      </c>
      <c r="G14" s="56"/>
      <c r="H14" s="56"/>
      <c r="I14" s="31"/>
      <c r="J14" s="31"/>
      <c r="K14" s="33"/>
    </row>
    <row r="15" spans="1:14" ht="18" customHeight="1" x14ac:dyDescent="0.2">
      <c r="B15" s="34"/>
      <c r="C15" s="34"/>
      <c r="D15" s="34"/>
      <c r="E15" s="34"/>
      <c r="F15" s="35"/>
      <c r="G15" s="34"/>
      <c r="H15" s="34"/>
      <c r="I15" s="2"/>
      <c r="J15" s="59"/>
      <c r="K15" s="57"/>
    </row>
    <row r="16" spans="1:14" ht="12.75" customHeight="1" x14ac:dyDescent="0.2">
      <c r="B16" s="60"/>
      <c r="C16" s="60"/>
      <c r="D16" s="60"/>
      <c r="E16" s="60"/>
      <c r="F16" s="60"/>
      <c r="G16" s="60"/>
      <c r="H16" s="60"/>
      <c r="I16" s="2"/>
      <c r="J16" s="61"/>
      <c r="K16" s="58"/>
    </row>
    <row r="17" spans="1:11" x14ac:dyDescent="0.2">
      <c r="A17" s="29"/>
      <c r="B17" s="22"/>
      <c r="C17" s="22"/>
      <c r="D17" s="23"/>
      <c r="E17" s="23"/>
      <c r="F17" s="23"/>
      <c r="G17" s="23"/>
      <c r="H17" s="23"/>
      <c r="I17" s="24"/>
      <c r="J17" s="24"/>
    </row>
    <row r="18" spans="1:11" ht="12.75" customHeight="1" x14ac:dyDescent="0.2">
      <c r="A18" s="29"/>
      <c r="B18" s="23"/>
      <c r="C18" s="23"/>
      <c r="D18" s="23"/>
      <c r="E18" s="23"/>
      <c r="F18" s="23"/>
      <c r="G18" s="23"/>
      <c r="H18" s="23"/>
      <c r="I18" s="24"/>
      <c r="J18" s="27"/>
      <c r="K18" s="25"/>
    </row>
    <row r="19" spans="1:11" ht="12.75" customHeight="1" x14ac:dyDescent="0.2">
      <c r="A19" s="30"/>
      <c r="B19" s="28"/>
      <c r="C19" s="28"/>
      <c r="D19" s="28"/>
      <c r="E19" s="28"/>
      <c r="F19" s="28"/>
      <c r="G19" s="28"/>
      <c r="H19" s="28"/>
      <c r="I19" s="24"/>
      <c r="J19" s="27"/>
      <c r="K19" s="26"/>
    </row>
    <row r="20" spans="1:11" x14ac:dyDescent="0.2">
      <c r="B20" s="7"/>
      <c r="C20" s="7"/>
      <c r="D20" s="2"/>
      <c r="E20" s="2"/>
      <c r="F20" s="2"/>
      <c r="G20" s="2"/>
      <c r="H20" s="2"/>
      <c r="I20" s="2"/>
      <c r="J20" s="2"/>
    </row>
    <row r="21" spans="1:11" x14ac:dyDescent="0.2">
      <c r="B21" s="7"/>
      <c r="C21" s="7"/>
      <c r="D21" s="2"/>
      <c r="E21" s="2"/>
      <c r="F21" s="2"/>
      <c r="G21" s="2"/>
      <c r="H21" s="2"/>
      <c r="I21" s="2"/>
      <c r="J21" s="59"/>
      <c r="K21" s="57"/>
    </row>
    <row r="22" spans="1:11" x14ac:dyDescent="0.2">
      <c r="J22" s="59"/>
      <c r="K22" s="58"/>
    </row>
    <row r="25" spans="1:11" x14ac:dyDescent="0.2">
      <c r="K25" s="57"/>
    </row>
    <row r="26" spans="1:11" x14ac:dyDescent="0.2">
      <c r="K26" s="58"/>
    </row>
    <row r="30" spans="1:11" ht="15.75" x14ac:dyDescent="0.25">
      <c r="B30" s="5"/>
      <c r="C30" s="5"/>
      <c r="D30" s="1"/>
      <c r="E30" s="3"/>
      <c r="F30" s="4"/>
    </row>
  </sheetData>
  <mergeCells count="23">
    <mergeCell ref="A13:K13"/>
    <mergeCell ref="F14:H14"/>
    <mergeCell ref="K25:K26"/>
    <mergeCell ref="K21:K22"/>
    <mergeCell ref="J21:J22"/>
    <mergeCell ref="K15:K16"/>
    <mergeCell ref="B16:H16"/>
    <mergeCell ref="J15:J16"/>
    <mergeCell ref="A14:D14"/>
    <mergeCell ref="A1:K1"/>
    <mergeCell ref="A2:K2"/>
    <mergeCell ref="A4:K4"/>
    <mergeCell ref="B7:K7"/>
    <mergeCell ref="H8:H10"/>
    <mergeCell ref="I8:I10"/>
    <mergeCell ref="J8:J10"/>
    <mergeCell ref="K9:K10"/>
    <mergeCell ref="A6:K6"/>
    <mergeCell ref="E8:G8"/>
    <mergeCell ref="C8:C10"/>
    <mergeCell ref="A8:A10"/>
    <mergeCell ref="B8:B10"/>
    <mergeCell ref="D8:D10"/>
  </mergeCells>
  <pageMargins left="0.74803149606299213" right="0.74803149606299213" top="0.39370078740157483" bottom="0.39370078740157483" header="0.51181102362204722" footer="0.51181102362204722"/>
  <pageSetup paperSize="9" scale="6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цены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Penkova</dc:creator>
  <cp:lastModifiedBy>РАКО АПК ФГБОУ ДПО</cp:lastModifiedBy>
  <cp:lastPrinted>2024-03-21T08:42:01Z</cp:lastPrinted>
  <dcterms:created xsi:type="dcterms:W3CDTF">2014-03-31T10:58:32Z</dcterms:created>
  <dcterms:modified xsi:type="dcterms:W3CDTF">2026-05-26T13:00:23Z</dcterms:modified>
</cp:coreProperties>
</file>