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 l="1"/>
  <c r="J10" i="1" l="1"/>
  <c r="L11" i="1" l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<sst xmlns="http://schemas.openxmlformats.org/spreadsheetml/2006/main" count="26" uniqueCount="26">
  <si>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 КОНТРАКТА</t>
  </si>
  <si>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</si>
  <si>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</si>
  <si>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</si>
  <si>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</si>
  <si>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</si>
  <si>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</si>
  <si>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</si>
  <si>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</si>
  <si>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</si>
  <si>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</si>
  <si>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>Средняя цена за усл.ед., руб.</t>
  </si>
  <si>
    <t>Расчет начальной (максимальной) цены по позиции*</t>
  </si>
  <si>
    <t>Максимальная цена контракта, руб.</t>
  </si>
  <si>
    <t>* Расчет начальной (максимальной) цены по позиции производится по формуле: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</si>
  <si>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 товара, работ и услуг</t>
  </si>
  <si>
    <t>В качестве начальной цены может быть использована средняя цена, либо ниже средней.</t>
  </si>
  <si>
    <t>усл.ед.</t>
  </si>
  <si>
    <t>Услуги по сопровождению программы для ЭВМ (ОКПД2 62.03.12.130)</t>
  </si>
  <si>
    <t>Услуги по сопровождению программы для ЭВМ "Контур-Персонал". 22 часа. Срок оказания услуг - с момента подписания договора по 31.12.2026. Конкретные характеристи оказания услуг указаны в Техническом задании.</t>
  </si>
  <si>
    <t>Дата подготовки обоснования начальной (максимальной) цены контракта:   22.07.2026 г.</t>
  </si>
  <si>
    <t>Кп  № 2  (исх.№ б/н от 22.07.26)</t>
  </si>
  <si>
    <t>КП № 1                                      (исх. 50744/ДПРК от 22.07.26)</t>
  </si>
  <si>
    <t>Кп  № 3  (исх.№ б/н от 22.07.26)</t>
  </si>
  <si>
    <t xml:space="preserve">      Для определения цены контракта использовалась общедоступная информация о рыночных ценах на оказание услуг по сопровождению программы для ЭВМ "Контур-Персонал" на рабочем месте исполнителя. 22 часа.  содержащуюся  в рекламе, прайс-листах, коммерческих предложениях (ч.18 ст.22 44-ФЗ). Наименьшая цена договора 77000.00 рублей</t>
  </si>
  <si>
    <t xml:space="preserve">Услуги по сопровождению программы для ЭВМ "Контур-Персонал" на рабочем месте исполнителя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</si>
</sst>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0" fillId="0" borderId="0" xfId="0" applyFill="1"/>
    <xf numFmtId="0" fontId="3" fillId="0" borderId="1" xfId="0" applyFont="1" applyFill="1" applyBorder="1" applyAlignment="1">
      <alignment vertical="top" wrapText="1"/>
    </xf>
    <xf numFmtId="1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13</xdr:row>
      <xdr:rowOff>57151</xdr:rowOff>
    </xdr:from>
    <xdr:to>
      <xdr:col>4</xdr:col>
      <xdr:colOff>476250</xdr:colOff>
      <xdr:row>14</xdr:row>
      <xdr:rowOff>209551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591176"/>
          <a:ext cx="2047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R12" sqref="R12"/>
    </sheetView>
  </sheetViews>
  <sheetFormatPr defaultRowHeight="15" x14ac:dyDescent="0.25"/>
  <cols>
    <col min="1" max="1" width="5.42578125" customWidth="1"/>
    <col min="2" max="2" width="13.7109375" customWidth="1"/>
    <col min="3" max="3" width="8" customWidth="1"/>
    <col min="4" max="4" width="6.85546875" customWidth="1"/>
    <col min="5" max="5" width="35.140625" customWidth="1"/>
    <col min="6" max="6" width="8.42578125" customWidth="1"/>
    <col min="7" max="7" width="8.140625" customWidth="1"/>
    <col min="9" max="9" width="7.7109375" customWidth="1"/>
    <col min="10" max="10" width="8.5703125" customWidth="1"/>
    <col min="12" max="12" width="8.85546875" customWidth="1"/>
    <col min="13" max="13" width="9.140625" hidden="1" customWidth="1"/>
  </cols>
  <sheetData>
    <row r="1" spans="1:15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ht="15.75" x14ac:dyDescent="0.25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5" ht="15.75" x14ac:dyDescent="0.25">
      <c r="A3" s="1"/>
      <c r="B3" s="1"/>
      <c r="C3" s="1"/>
      <c r="D3" s="1"/>
      <c r="E3" s="1"/>
      <c r="F3" s="1"/>
      <c r="G3" s="2"/>
      <c r="H3" s="2"/>
      <c r="I3" s="2"/>
      <c r="J3" s="1"/>
      <c r="K3" s="1"/>
      <c r="L3" s="1"/>
    </row>
    <row r="4" spans="1:15" ht="15.75" x14ac:dyDescent="0.25">
      <c r="A4" s="22" t="s">
        <v>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5" ht="20.25" customHeight="1" x14ac:dyDescent="0.2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5" ht="49.5" customHeight="1" x14ac:dyDescent="0.25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5" ht="37.5" customHeight="1" x14ac:dyDescent="0.25">
      <c r="A7" s="24" t="s">
        <v>3</v>
      </c>
      <c r="B7" s="24" t="s">
        <v>4</v>
      </c>
      <c r="C7" s="25" t="s">
        <v>5</v>
      </c>
      <c r="D7" s="27" t="s">
        <v>6</v>
      </c>
      <c r="E7" s="24" t="s">
        <v>7</v>
      </c>
      <c r="F7" s="27" t="s">
        <v>8</v>
      </c>
      <c r="G7" s="29" t="s">
        <v>9</v>
      </c>
      <c r="H7" s="30"/>
      <c r="I7" s="30"/>
      <c r="J7" s="31" t="s">
        <v>10</v>
      </c>
      <c r="K7" s="27" t="s">
        <v>11</v>
      </c>
      <c r="L7" s="31" t="s">
        <v>12</v>
      </c>
    </row>
    <row r="8" spans="1:15" ht="111" customHeight="1" x14ac:dyDescent="0.25">
      <c r="A8" s="24"/>
      <c r="B8" s="24"/>
      <c r="C8" s="26"/>
      <c r="D8" s="28"/>
      <c r="E8" s="24"/>
      <c r="F8" s="28"/>
      <c r="G8" s="3" t="s">
        <v>22</v>
      </c>
      <c r="H8" s="3" t="s">
        <v>21</v>
      </c>
      <c r="I8" s="3" t="s">
        <v>23</v>
      </c>
      <c r="J8" s="31"/>
      <c r="K8" s="32"/>
      <c r="L8" s="31"/>
    </row>
    <row r="9" spans="1:15" ht="15.75" x14ac:dyDescent="0.25">
      <c r="A9" s="4">
        <v>1</v>
      </c>
      <c r="B9" s="5">
        <v>2</v>
      </c>
      <c r="C9" s="4">
        <v>3</v>
      </c>
      <c r="D9" s="5">
        <v>4</v>
      </c>
      <c r="E9" s="4">
        <v>5</v>
      </c>
      <c r="F9" s="5">
        <v>6</v>
      </c>
      <c r="G9" s="6">
        <v>7</v>
      </c>
      <c r="H9" s="7">
        <v>8</v>
      </c>
      <c r="I9" s="7">
        <v>9</v>
      </c>
      <c r="J9" s="5">
        <v>12</v>
      </c>
      <c r="K9" s="5">
        <v>13</v>
      </c>
      <c r="L9" s="4">
        <v>14</v>
      </c>
    </row>
    <row r="10" spans="1:15" ht="92.25" customHeight="1" x14ac:dyDescent="0.25">
      <c r="A10" s="8">
        <v>1</v>
      </c>
      <c r="B10" s="9" t="s">
        <v>18</v>
      </c>
      <c r="C10" s="10" t="s">
        <v>17</v>
      </c>
      <c r="D10" s="11">
        <v>1</v>
      </c>
      <c r="E10" s="15" t="s">
        <v>19</v>
      </c>
      <c r="F10" s="10">
        <v>3</v>
      </c>
      <c r="G10" s="19">
        <v>77000</v>
      </c>
      <c r="H10" s="19">
        <v>78320</v>
      </c>
      <c r="I10" s="17">
        <v>79420</v>
      </c>
      <c r="J10" s="16">
        <f>STDEVA(G10:I10)/(SUM(G10:I10)/COUNTIF(G10:I10,"&gt;0"))</f>
        <v>1.5485203038292697E-2</v>
      </c>
      <c r="K10" s="17">
        <f>ROUND((G10+H10+I10)/F10,2)</f>
        <v>78246.67</v>
      </c>
      <c r="L10" s="17">
        <f>K10*D10</f>
        <v>78246.67</v>
      </c>
    </row>
    <row r="11" spans="1:15" ht="15.75" x14ac:dyDescent="0.25">
      <c r="A11" s="34" t="s">
        <v>13</v>
      </c>
      <c r="B11" s="35"/>
      <c r="C11" s="35"/>
      <c r="D11" s="35"/>
      <c r="E11" s="35"/>
      <c r="F11" s="35"/>
      <c r="G11" s="35"/>
      <c r="H11" s="35"/>
      <c r="I11" s="35"/>
      <c r="J11" s="36"/>
      <c r="K11" s="12"/>
      <c r="L11" s="18">
        <f>SUM(L10:L10)</f>
        <v>78246.67</v>
      </c>
    </row>
    <row r="12" spans="1:15" ht="15.75" x14ac:dyDescent="0.25">
      <c r="A12" s="13" t="s">
        <v>14</v>
      </c>
      <c r="B12" s="13"/>
      <c r="H12" s="14"/>
      <c r="I12" s="14"/>
      <c r="J12" s="14"/>
      <c r="K12" s="14"/>
    </row>
    <row r="13" spans="1:15" x14ac:dyDescent="0.25">
      <c r="H13" s="14"/>
      <c r="I13" s="14"/>
      <c r="J13" s="14"/>
      <c r="K13" s="14"/>
    </row>
    <row r="14" spans="1:15" x14ac:dyDescent="0.25">
      <c r="B14" s="37"/>
      <c r="C14" s="37"/>
      <c r="D14" s="37"/>
      <c r="H14" s="14"/>
      <c r="I14" s="14"/>
      <c r="J14" s="14"/>
      <c r="K14" s="14"/>
    </row>
    <row r="15" spans="1:15" ht="26.25" customHeight="1" x14ac:dyDescent="0.25">
      <c r="B15" s="37"/>
      <c r="C15" s="37"/>
      <c r="D15" s="37"/>
      <c r="H15" s="14"/>
      <c r="I15" s="14"/>
      <c r="J15" s="14"/>
      <c r="K15" s="14"/>
    </row>
    <row r="16" spans="1:15" ht="97.5" customHeight="1" x14ac:dyDescent="0.25">
      <c r="A16" s="33" t="s">
        <v>15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 x14ac:dyDescent="0.25">
      <c r="H17" s="14"/>
      <c r="I17" s="14"/>
      <c r="J17" s="14"/>
      <c r="K17" s="14"/>
    </row>
    <row r="18" spans="1:15" ht="52.5" customHeight="1" x14ac:dyDescent="0.25">
      <c r="A18" s="23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 ht="15.75" x14ac:dyDescent="0.25">
      <c r="A19" s="38" t="s">
        <v>16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13"/>
      <c r="N19" s="13"/>
      <c r="O19" s="13"/>
    </row>
    <row r="20" spans="1:15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15.75" x14ac:dyDescent="0.25">
      <c r="A21" s="33"/>
      <c r="B21" s="33"/>
      <c r="C21" s="3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</sheetData>
  <mergeCells count="21">
    <mergeCell ref="A21:C21"/>
    <mergeCell ref="A11:J11"/>
    <mergeCell ref="B14:D15"/>
    <mergeCell ref="A16:O16"/>
    <mergeCell ref="A18:O18"/>
    <mergeCell ref="A19:L19"/>
    <mergeCell ref="F7:F8"/>
    <mergeCell ref="G7:I7"/>
    <mergeCell ref="J7:J8"/>
    <mergeCell ref="K7:K8"/>
    <mergeCell ref="L7:L8"/>
    <mergeCell ref="A7:A8"/>
    <mergeCell ref="B7:B8"/>
    <mergeCell ref="C7:C8"/>
    <mergeCell ref="D7:D8"/>
    <mergeCell ref="E7:E8"/>
    <mergeCell ref="A1:L1"/>
    <mergeCell ref="A2:L2"/>
    <mergeCell ref="A4:L4"/>
    <mergeCell ref="A5:L5"/>
    <mergeCell ref="A6:L6"/>
  </mergeCells>
  <pageMargins left="0.51181102362204722" right="0.31496062992125984" top="0.94488188976377963" bottom="0.9448818897637796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2026-07-22T07:20:12Z</dcterms:modified>
</cp:coreProperties>
</file>