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030"/>
  </bookViews>
  <sheets>
    <sheet name="Лист1" sheetId="1" r:id="rId1"/>
    <sheet name="Лист1 (2)" sheetId="2" r:id="rId2"/>
  </sheets>
  <definedNames>
    <definedName name="_xlnm.Print_Area" localSheetId="0">Лист1!$A$1:$V$30</definedName>
  </definedNames>
  <calcPr calcId="162913" refMode="R1C1"/>
</workbook>
</file>

<file path=xl/calcChain.xml><?xml version="1.0" encoding="utf-8"?>
<calcChain xmlns="http://schemas.openxmlformats.org/spreadsheetml/2006/main">
  <c r="I25" i="1" l="1"/>
  <c r="J25" i="1" s="1"/>
  <c r="K25" i="1" s="1"/>
  <c r="L25" i="1" s="1"/>
  <c r="M25" i="1" s="1"/>
  <c r="N25" i="1" s="1"/>
  <c r="I24" i="1"/>
  <c r="J24" i="1" s="1"/>
  <c r="K24" i="1" s="1"/>
  <c r="L24" i="1" s="1"/>
  <c r="M24" i="1" s="1"/>
  <c r="N24" i="1" s="1"/>
  <c r="I23" i="1"/>
  <c r="J23" i="1" s="1"/>
  <c r="K23" i="1" s="1"/>
  <c r="L23" i="1" s="1"/>
  <c r="M23" i="1" s="1"/>
  <c r="N23" i="1" s="1"/>
  <c r="I22" i="1"/>
  <c r="J22" i="1" s="1"/>
  <c r="K22" i="1" s="1"/>
  <c r="L22" i="1" s="1"/>
  <c r="M22" i="1" s="1"/>
  <c r="N22" i="1" s="1"/>
  <c r="I21" i="1"/>
  <c r="J21" i="1" s="1"/>
  <c r="K21" i="1" s="1"/>
  <c r="L21" i="1" s="1"/>
  <c r="M21" i="1" s="1"/>
  <c r="N21" i="1" s="1"/>
  <c r="I20" i="1"/>
  <c r="J20" i="1" s="1"/>
  <c r="K20" i="1" s="1"/>
  <c r="L20" i="1" s="1"/>
  <c r="M20" i="1" s="1"/>
  <c r="N20" i="1" s="1"/>
  <c r="I19" i="1"/>
  <c r="J19" i="1" s="1"/>
  <c r="K19" i="1" s="1"/>
  <c r="L19" i="1" s="1"/>
  <c r="M19" i="1" s="1"/>
  <c r="N19" i="1" s="1"/>
  <c r="I18" i="1"/>
  <c r="J18" i="1" s="1"/>
  <c r="K18" i="1" s="1"/>
  <c r="L18" i="1" s="1"/>
  <c r="M18" i="1" s="1"/>
  <c r="N18" i="1" s="1"/>
  <c r="I17" i="1"/>
  <c r="J17" i="1" s="1"/>
  <c r="K17" i="1" s="1"/>
  <c r="L17" i="1" s="1"/>
  <c r="M17" i="1" s="1"/>
  <c r="N17" i="1" s="1"/>
  <c r="I16" i="1"/>
  <c r="J16" i="1" s="1"/>
  <c r="K16" i="1" s="1"/>
  <c r="L16" i="1" s="1"/>
  <c r="M16" i="1" s="1"/>
  <c r="N16" i="1" s="1"/>
  <c r="I15" i="1"/>
  <c r="J15" i="1" s="1"/>
  <c r="K15" i="1" s="1"/>
  <c r="L15" i="1" s="1"/>
  <c r="M15" i="1" s="1"/>
  <c r="N15" i="1" s="1"/>
  <c r="I14" i="1"/>
  <c r="J14" i="1" s="1"/>
  <c r="K14" i="1" s="1"/>
  <c r="L14" i="1" s="1"/>
  <c r="M14" i="1" s="1"/>
  <c r="N14" i="1" s="1"/>
  <c r="I13" i="1"/>
  <c r="J13" i="1" s="1"/>
  <c r="K13" i="1" s="1"/>
  <c r="L13" i="1" s="1"/>
  <c r="M13" i="1" s="1"/>
  <c r="N13" i="1" s="1"/>
  <c r="Q5" i="2" l="1"/>
  <c r="Q7" i="2" s="1"/>
  <c r="L5" i="2"/>
  <c r="K5" i="2"/>
  <c r="N5" i="2" s="1"/>
  <c r="O5" i="2" s="1"/>
  <c r="M5" i="2" l="1"/>
</calcChain>
</file>

<file path=xl/sharedStrings.xml><?xml version="1.0" encoding="utf-8"?>
<sst xmlns="http://schemas.openxmlformats.org/spreadsheetml/2006/main" count="79" uniqueCount="57">
  <si>
    <t>№</t>
  </si>
  <si>
    <t>Наименование предмета контракта</t>
  </si>
  <si>
    <t>Существенные условия исполнения контракта</t>
  </si>
  <si>
    <t>Ед. изм</t>
  </si>
  <si>
    <t>Коммерческие предложения (руб./ед.изм.)</t>
  </si>
  <si>
    <t>Среднесложившиеся цены в регионе</t>
  </si>
  <si>
    <t>Однородность совокупности значений выявленных цен, используемых в расчете Н(М)ЦК, ЦКЕП</t>
  </si>
  <si>
    <t>Н(М)ЦК, ЦКЕП, определяемая методом сопоставимых рыночных цен (анализа рынка)*</t>
  </si>
  <si>
    <t>Применяемый коэффициент</t>
  </si>
  <si>
    <t xml:space="preserve">Средняя арифметическая цена за единицу     &lt;ц&gt; </t>
  </si>
  <si>
    <t>Среднее квадратичное отклонение</t>
  </si>
  <si>
    <t>Цена за единицу изм. (руб.)</t>
  </si>
  <si>
    <t>Цена за единицу изм. с округлением (вниз) до сотых долей после запятой (руб.)</t>
  </si>
  <si>
    <t>Н(М)ЦК, ЦКЕП контракта с учетом округления цены за единицу (руб.)</t>
  </si>
  <si>
    <t>Расчет Н(М)ЦК по формуле                             v - количество (объем) закупаемого товара (работы, услуги);
n - количество значений, используемых в расчете;
i - номер источника ценовой информации;
     - цена единицы</t>
  </si>
  <si>
    <t xml:space="preserve">11. Расчет обоснование начальной (максимальной) цены контракта
</t>
  </si>
  <si>
    <r>
      <t xml:space="preserve">коэффициент вариации цен V (%)           </t>
    </r>
    <r>
      <rPr>
        <b/>
        <i/>
        <sz val="14"/>
        <rFont val="Times New Roman"/>
        <family val="1"/>
        <charset val="204"/>
      </rPr>
      <t xml:space="preserve">         (не должен превышать 33%)</t>
    </r>
  </si>
  <si>
    <t>Приложение № 2 к документации</t>
  </si>
  <si>
    <t>в соответствии со спецификацией к контракту</t>
  </si>
  <si>
    <t>кг.</t>
  </si>
  <si>
    <t xml:space="preserve">Поставщик №2 </t>
  </si>
  <si>
    <t xml:space="preserve">Поставщик №3 </t>
  </si>
  <si>
    <t xml:space="preserve">Поставщик №1 </t>
  </si>
  <si>
    <t>Итого НМЦК составила:</t>
  </si>
  <si>
    <t>Соль поваренная пищевая</t>
  </si>
  <si>
    <t>РОССТАТ  цены на 02.03.2015 г.</t>
  </si>
  <si>
    <t>27702,04 (Двадцать семь тысяч семьсот два)рубля 04 копейки</t>
  </si>
  <si>
    <t>Кол-во</t>
  </si>
  <si>
    <t xml:space="preserve">     Таким образом, значение коэффициента не превышает 33%, совокупность ценовых значений является однородной, согласно п. 3.20.2 Методических рекомендаций.</t>
  </si>
  <si>
    <t xml:space="preserve"> Обоснование начальной (максимальной) цены контракта</t>
  </si>
  <si>
    <t xml:space="preserve">Расчет обоснование начальной (максимальной) цены контракта
</t>
  </si>
  <si>
    <t>Определим однородность совокупности значений выявленных цен, используемых в расчете начальной максимальной цены контракта, для чего определим коэффициент вариации  (п. 3.20 Методических рекомендаций)</t>
  </si>
  <si>
    <t>где: V - коэффициент вариации;</t>
  </si>
  <si>
    <t xml:space="preserve">              - цена единицы товара, указанная в источнике с номером i;
&lt;ц&gt; - средняя арифметическая величина цены единицы товара;
  n - количество значений, используемых в расчете.</t>
  </si>
  <si>
    <t xml:space="preserve">                                                   - среднее квадратичное отклонение;</t>
  </si>
  <si>
    <t>ИТОГО:</t>
  </si>
  <si>
    <t xml:space="preserve">    Обоснование максимальной цены Государственного контракта формируется Государственным заказчиком в соответствии с требованиями статьи 22 Федерального закона от 05.04.2013 № 44-ФЗ, приказом Министерства экономического развития Российской Федерации от 02.10.2013 № 567.
     При расчете максимальной цены контракта использовался метод сопоставимых рыночных цен (анализ рынка). 
     Нормативный метод не может быть применен в связи с тем, что информация о предельных ценах товара, работы, услуги, не размещена в ЕИС и цена товара, работы, услуги не нормирована в соответствии с действующим законодательством Российской Федерации.
     Тарифный метод не может быть применен в связи с тем, что цена закупаемого товара, работы, услуги не подлежит государственному регулированию.
     Проектно-сметный метод не может быть применен в связи с тем, что данный метод применяется на строительство, реконструкцию, капитальный ремонт объекта капитального строительства, проведение работ по сохранению объектов культурного наследия, что не является предметом указанной закупки. 
     Затратный метод не может быть применен в связи с тем, что Федеральным казенным учреждением «Исправительная колония № 8» Управления Федеральной службы исполнения наказаний по Республике Бурятия на указанные цели предусмотрено изучение произведенных затрат исполнителя может превысить установленный лимит финансирования
     Информация получена путем проведения мониторинга цен на товары.</t>
  </si>
  <si>
    <t>п.3.7.1</t>
  </si>
  <si>
    <r>
      <t>коэффициент вариации цен V (%)</t>
    </r>
    <r>
      <rPr>
        <b/>
        <i/>
        <sz val="14"/>
        <rFont val="Times New Roman"/>
        <family val="1"/>
        <charset val="204"/>
      </rPr>
      <t xml:space="preserve"> (не должен превышать 33%)</t>
    </r>
  </si>
  <si>
    <t>в соответствии со спецификацией</t>
  </si>
  <si>
    <t>шт.</t>
  </si>
  <si>
    <t xml:space="preserve">Поставщик №2  </t>
  </si>
  <si>
    <t>Видеокамера (FUIIHD 1080/UHD 4K)</t>
  </si>
  <si>
    <t>Напольный трипод для видеокамеры (штатив)</t>
  </si>
  <si>
    <t>Карта памяти для видеокамеры</t>
  </si>
  <si>
    <t>Микрофон накамерный</t>
  </si>
  <si>
    <t>Микрофон головной</t>
  </si>
  <si>
    <t>Радиомикрофон петличный</t>
  </si>
  <si>
    <t>Сумка для видеокамеры</t>
  </si>
  <si>
    <t>Наушники проводные</t>
  </si>
  <si>
    <t>Микрофон динамичный</t>
  </si>
  <si>
    <t>Микрофон конденсаторный</t>
  </si>
  <si>
    <t>Световой прибор накамерный</t>
  </si>
  <si>
    <t>Вокальная радиосистема микрофоны в комплекте 4 штуки</t>
  </si>
  <si>
    <t xml:space="preserve">Аккумулятор для видеокамеры </t>
  </si>
  <si>
    <t>Инициатор закупки                                                                                                                                                                                                          _____________________________/ Шобхоев М.Г.</t>
  </si>
  <si>
    <r>
      <t xml:space="preserve">     Наиболее полно и экономически выгодно соответствует потребностям ФКУ ИК-8 УФСИН России по Республике Бурятия ценовое предложение №1 поставка технических средств реабилитации на сумму 246 959</t>
    </r>
    <r>
      <rPr>
        <b/>
        <sz val="14"/>
        <rFont val="Times New Roman"/>
        <family val="1"/>
        <charset val="204"/>
      </rPr>
      <t xml:space="preserve"> рублей</t>
    </r>
    <r>
      <rPr>
        <sz val="14"/>
        <rFont val="Times New Roman"/>
        <family val="1"/>
        <charset val="204"/>
      </rPr>
      <t>, 12 копеек  определяемое методом сопоставимых рыночных цен (анализ рынка).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</si>
</sst>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 _₽_-;\-* #,##0.00\ _₽_-;_-* &quot;-&quot;??\ _₽_-;_-@_-"/>
    <numFmt numFmtId="164" formatCode="0.0000"/>
  </numFmts>
  <fonts count="15" x14ac:knownFonts="1">
    <font>
      <sz val="11"/>
      <color theme="1"/>
      <name val="Calibri"/>
      <family val="2"/>
      <charset val="204"/>
      <scheme val="minor"/>
    </font>
    <font>
      <b/>
      <sz val="14"/>
      <name val="Times New Roman"/>
      <family val="1"/>
      <charset val="204"/>
    </font>
    <font>
      <b/>
      <i/>
      <sz val="14"/>
      <name val="Times New Roman"/>
      <family val="1"/>
      <charset val="204"/>
    </font>
    <font>
      <b/>
      <sz val="14"/>
      <color indexed="8"/>
      <name val="Times New Roman"/>
      <family val="1"/>
      <charset val="204"/>
    </font>
    <font>
      <sz val="14"/>
      <name val="Times New Roman"/>
      <family val="1"/>
      <charset val="204"/>
    </font>
    <font>
      <sz val="14"/>
      <color indexed="8"/>
      <name val="Times New Roman"/>
      <family val="1"/>
      <charset val="204"/>
    </font>
    <font>
      <sz val="14"/>
      <color theme="1"/>
      <name val="Calibri"/>
      <family val="2"/>
      <charset val="204"/>
      <scheme val="minor"/>
    </font>
    <font>
      <b/>
      <sz val="12"/>
      <name val="Times New Roman"/>
      <family val="1"/>
      <charset val="204"/>
    </font>
    <font>
      <b/>
      <sz val="14"/>
      <color theme="1"/>
      <name val="Times New Roman"/>
      <family val="1"/>
      <charset val="204"/>
    </font>
    <font>
      <sz val="11"/>
      <name val="Calibri"/>
      <family val="2"/>
      <charset val="204"/>
      <scheme val="minor"/>
    </font>
    <font>
      <sz val="14"/>
      <name val="Calibri"/>
      <family val="2"/>
      <charset val="204"/>
      <scheme val="minor"/>
    </font>
    <font>
      <sz val="11"/>
      <color theme="1"/>
      <name val="Calibri"/>
      <family val="2"/>
      <charset val="204"/>
      <scheme val="minor"/>
    </font>
    <font>
      <sz val="10"/>
      <color theme="1"/>
      <name val="Times New Roman"/>
      <family val="1"/>
      <charset val="204"/>
    </font>
    <font>
      <sz val="13"/>
      <color theme="1"/>
      <name val="PT Astra Serif"/>
      <family val="1"/>
      <charset val="204"/>
    </font>
    <font>
      <sz val="10"/>
      <color indexed="8"/>
      <name val="Times New Roman"/>
      <family val="1"/>
      <charset val="204"/>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2">
    <xf numFmtId="0" fontId="0" fillId="0" borderId="0"/>
    <xf numFmtId="43" fontId="11" fillId="0" borderId="0" applyFont="0" applyFill="0" applyBorder="0" applyAlignment="0" applyProtection="0"/>
  </cellStyleXfs>
  <cellXfs count="89">
    <xf numFmtId="0" fontId="0" fillId="0" borderId="0" xfId="0"/>
    <xf numFmtId="0" fontId="1" fillId="0" borderId="2" xfId="0" applyFont="1" applyFill="1" applyBorder="1" applyAlignment="1">
      <alignment horizontal="center" vertical="top" wrapText="1"/>
    </xf>
    <xf numFmtId="2" fontId="1" fillId="0" borderId="2" xfId="0" applyNumberFormat="1" applyFont="1" applyFill="1" applyBorder="1" applyAlignment="1">
      <alignment horizontal="center" vertical="top" wrapText="1"/>
    </xf>
    <xf numFmtId="0" fontId="3" fillId="0" borderId="0" xfId="0" applyFont="1"/>
    <xf numFmtId="2" fontId="3" fillId="0" borderId="0" xfId="0" applyNumberFormat="1" applyFont="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2" fontId="4" fillId="0" borderId="1" xfId="0" applyNumberFormat="1" applyFont="1" applyFill="1" applyBorder="1" applyAlignment="1">
      <alignment horizontal="center" vertical="center"/>
    </xf>
    <xf numFmtId="2" fontId="4" fillId="0" borderId="1"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xf numFmtId="0" fontId="8" fillId="0" borderId="0" xfId="0" applyFont="1"/>
    <xf numFmtId="4" fontId="0" fillId="0" borderId="0" xfId="0" applyNumberFormat="1"/>
    <xf numFmtId="0" fontId="0" fillId="0" borderId="0" xfId="0"/>
    <xf numFmtId="4" fontId="1" fillId="0" borderId="2" xfId="0" applyNumberFormat="1" applyFont="1" applyFill="1" applyBorder="1" applyAlignment="1">
      <alignment horizontal="center" vertical="top" wrapText="1"/>
    </xf>
    <xf numFmtId="0" fontId="9" fillId="0" borderId="0" xfId="0" applyFont="1"/>
    <xf numFmtId="4" fontId="9" fillId="0" borderId="0" xfId="0" applyNumberFormat="1" applyFont="1"/>
    <xf numFmtId="0" fontId="10" fillId="0" borderId="0" xfId="0" applyFont="1"/>
    <xf numFmtId="4" fontId="10" fillId="0" borderId="0" xfId="0" applyNumberFormat="1" applyFont="1"/>
    <xf numFmtId="0" fontId="4" fillId="0" borderId="0" xfId="0" applyFont="1"/>
    <xf numFmtId="4" fontId="4" fillId="0" borderId="0" xfId="0" applyNumberFormat="1" applyFont="1"/>
    <xf numFmtId="43" fontId="1" fillId="0" borderId="10" xfId="1" applyFont="1" applyFill="1" applyBorder="1" applyAlignment="1">
      <alignment horizontal="center" vertical="center"/>
    </xf>
    <xf numFmtId="2" fontId="1" fillId="0" borderId="10"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11" xfId="0" applyFont="1" applyFill="1" applyBorder="1" applyAlignment="1">
      <alignment horizontal="center" vertical="center"/>
    </xf>
    <xf numFmtId="0" fontId="0" fillId="0" borderId="0" xfId="0" applyBorder="1"/>
    <xf numFmtId="0" fontId="4" fillId="0" borderId="7" xfId="0" applyFont="1" applyBorder="1"/>
    <xf numFmtId="0" fontId="4" fillId="0" borderId="5" xfId="0" applyFont="1" applyBorder="1"/>
    <xf numFmtId="0" fontId="1" fillId="0" borderId="1" xfId="0" applyFont="1" applyFill="1" applyBorder="1" applyAlignment="1">
      <alignment horizontal="center" vertical="top" wrapText="1"/>
    </xf>
    <xf numFmtId="0" fontId="1" fillId="0" borderId="2" xfId="0" applyFont="1" applyFill="1" applyBorder="1" applyAlignment="1">
      <alignment horizontal="center" vertical="center" wrapText="1"/>
    </xf>
    <xf numFmtId="0" fontId="13" fillId="0" borderId="16" xfId="0" applyFont="1" applyBorder="1" applyAlignment="1">
      <alignment horizontal="justify" vertical="center" wrapText="1"/>
    </xf>
    <xf numFmtId="0" fontId="13" fillId="0" borderId="17" xfId="0" applyFont="1" applyBorder="1" applyAlignment="1">
      <alignment horizontal="justify" vertical="center" wrapText="1"/>
    </xf>
    <xf numFmtId="0" fontId="14" fillId="0" borderId="1" xfId="0"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4" fontId="12" fillId="0" borderId="1" xfId="0" applyNumberFormat="1" applyFont="1" applyBorder="1" applyAlignment="1">
      <alignment horizontal="center" vertical="center"/>
    </xf>
    <xf numFmtId="4" fontId="8" fillId="0" borderId="1" xfId="0" applyNumberFormat="1" applyFont="1" applyBorder="1" applyAlignment="1">
      <alignment horizontal="center" vertical="center"/>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4" fillId="0" borderId="0" xfId="0" applyFont="1" applyAlignment="1">
      <alignment horizontal="left" vertical="center"/>
    </xf>
    <xf numFmtId="0" fontId="4" fillId="0" borderId="1" xfId="0" applyFont="1" applyFill="1" applyBorder="1" applyAlignment="1">
      <alignment horizontal="left" vertical="center" wrapText="1"/>
    </xf>
    <xf numFmtId="0" fontId="4" fillId="0" borderId="4"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4" fillId="0" borderId="11" xfId="0" applyFont="1" applyFill="1" applyBorder="1" applyAlignment="1">
      <alignment horizontal="right" vertical="center" wrapText="1"/>
    </xf>
    <xf numFmtId="0" fontId="4" fillId="0" borderId="6" xfId="0" applyFont="1" applyFill="1" applyBorder="1" applyAlignment="1">
      <alignment horizontal="right" vertical="center" wrapText="1"/>
    </xf>
    <xf numFmtId="0" fontId="4" fillId="0" borderId="9" xfId="0" applyFont="1" applyFill="1" applyBorder="1" applyAlignment="1">
      <alignment horizontal="right" vertical="center" wrapText="1"/>
    </xf>
    <xf numFmtId="2" fontId="1" fillId="0" borderId="4" xfId="0" applyNumberFormat="1" applyFont="1" applyFill="1" applyBorder="1" applyAlignment="1">
      <alignment horizontal="center" vertical="top" wrapText="1"/>
    </xf>
    <xf numFmtId="2" fontId="1" fillId="0" borderId="7" xfId="0" applyNumberFormat="1" applyFont="1" applyFill="1" applyBorder="1" applyAlignment="1">
      <alignment horizontal="center" vertical="top" wrapText="1"/>
    </xf>
    <xf numFmtId="2" fontId="1" fillId="0" borderId="13" xfId="0" applyNumberFormat="1" applyFont="1" applyFill="1" applyBorder="1" applyAlignment="1">
      <alignment horizontal="center" vertical="top" wrapText="1"/>
    </xf>
    <xf numFmtId="2" fontId="1" fillId="0" borderId="9" xfId="0" applyNumberFormat="1" applyFont="1" applyFill="1" applyBorder="1" applyAlignment="1">
      <alignment horizontal="center" vertical="top" wrapText="1"/>
    </xf>
    <xf numFmtId="0" fontId="1" fillId="0" borderId="15" xfId="0" applyFont="1" applyFill="1" applyBorder="1" applyAlignment="1">
      <alignment horizontal="center" vertical="top" wrapText="1"/>
    </xf>
    <xf numFmtId="0" fontId="1" fillId="0" borderId="11" xfId="0" applyFont="1" applyFill="1" applyBorder="1" applyAlignment="1">
      <alignment horizontal="center" vertical="top" wrapText="1"/>
    </xf>
    <xf numFmtId="0" fontId="4" fillId="0" borderId="12" xfId="0" applyFont="1" applyBorder="1" applyAlignment="1">
      <alignment horizontal="left" vertical="center" wrapText="1"/>
    </xf>
    <xf numFmtId="0" fontId="4" fillId="0" borderId="0" xfId="0" applyFont="1" applyAlignment="1">
      <alignment horizontal="left" vertical="center" wrapText="1"/>
    </xf>
    <xf numFmtId="0" fontId="1" fillId="0" borderId="0" xfId="0" applyFont="1" applyAlignment="1">
      <alignment horizontal="center"/>
    </xf>
    <xf numFmtId="0" fontId="4" fillId="0" borderId="0" xfId="0" applyFont="1" applyFill="1" applyBorder="1" applyAlignment="1">
      <alignment horizontal="left" vertical="center" wrapText="1"/>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1" fillId="0" borderId="14" xfId="0" applyFont="1" applyFill="1" applyBorder="1" applyAlignment="1">
      <alignment horizontal="center" vertical="top" wrapText="1"/>
    </xf>
    <xf numFmtId="0" fontId="1" fillId="0" borderId="12" xfId="0" applyFont="1" applyFill="1" applyBorder="1" applyAlignment="1">
      <alignment horizontal="center" vertical="top" wrapText="1"/>
    </xf>
    <xf numFmtId="0" fontId="1" fillId="0" borderId="8"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9" xfId="0" applyFont="1" applyFill="1" applyBorder="1" applyAlignment="1">
      <alignment horizontal="center" vertical="top" wrapText="1"/>
    </xf>
    <xf numFmtId="0" fontId="4" fillId="0" borderId="4"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5" xfId="0" applyFont="1" applyFill="1" applyBorder="1" applyAlignment="1">
      <alignment horizontal="center" vertical="center"/>
    </xf>
    <xf numFmtId="0" fontId="8" fillId="0" borderId="0" xfId="0" applyFont="1" applyAlignment="1"/>
    <xf numFmtId="0" fontId="1" fillId="0" borderId="1" xfId="0" applyFont="1" applyFill="1" applyBorder="1" applyAlignment="1">
      <alignment horizontal="center" vertical="top" wrapText="1"/>
    </xf>
    <xf numFmtId="0" fontId="1" fillId="0" borderId="6" xfId="0" applyFont="1" applyFill="1" applyBorder="1" applyAlignment="1">
      <alignment horizontal="right" vertical="center" wrapText="1"/>
    </xf>
    <xf numFmtId="0" fontId="7" fillId="0" borderId="6" xfId="0" applyFont="1" applyFill="1" applyBorder="1" applyAlignment="1">
      <alignment horizontal="center" vertical="center" wrapText="1"/>
    </xf>
    <xf numFmtId="0" fontId="1" fillId="0" borderId="5" xfId="0" applyFont="1" applyFill="1" applyBorder="1" applyAlignment="1">
      <alignment horizontal="center" vertical="center" wrapText="1"/>
    </xf>
    <xf numFmtId="2" fontId="1" fillId="0" borderId="1" xfId="0" applyNumberFormat="1" applyFont="1" applyFill="1" applyBorder="1" applyAlignment="1">
      <alignment horizontal="center" vertical="top" wrapText="1"/>
    </xf>
  </cellXfs>
  <cellStyles count="2">
    <cellStyle name="Обычный" xfId="0" builtinId="0"/>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wmf"/><Relationship Id="rId1" Type="http://schemas.openxmlformats.org/officeDocument/2006/relationships/image" Target="../media/image1.wmf"/><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6.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7.wmf"/></Relationships>
</file>

<file path=xl/drawings/drawing1.xml><?xml version="1.0" encoding="utf-8"?>
<xdr:wsDr xmlns:xdr="http://schemas.openxmlformats.org/drawingml/2006/spreadsheetDrawing" xmlns:a="http://schemas.openxmlformats.org/drawingml/2006/main">
  <xdr:twoCellAnchor>
    <xdr:from>
      <xdr:col>10</xdr:col>
      <xdr:colOff>963995</xdr:colOff>
      <xdr:row>11</xdr:row>
      <xdr:rowOff>197289</xdr:rowOff>
    </xdr:from>
    <xdr:to>
      <xdr:col>11</xdr:col>
      <xdr:colOff>408919</xdr:colOff>
      <xdr:row>11</xdr:row>
      <xdr:rowOff>808018</xdr:rowOff>
    </xdr:to>
    <xdr:pic>
      <xdr:nvPicPr>
        <xdr:cNvPr id="1025" name="Picture 1">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939469" y="9163927"/>
          <a:ext cx="1284234" cy="610729"/>
        </a:xfrm>
        <a:prstGeom prst="rect">
          <a:avLst/>
        </a:prstGeom>
        <a:noFill/>
        <a:ln w="9525">
          <a:noFill/>
          <a:miter lim="800000"/>
          <a:headEnd/>
          <a:tailEnd/>
        </a:ln>
      </xdr:spPr>
    </xdr:pic>
    <xdr:clientData/>
  </xdr:twoCellAnchor>
  <xdr:twoCellAnchor>
    <xdr:from>
      <xdr:col>9</xdr:col>
      <xdr:colOff>294508</xdr:colOff>
      <xdr:row>10</xdr:row>
      <xdr:rowOff>931589</xdr:rowOff>
    </xdr:from>
    <xdr:to>
      <xdr:col>9</xdr:col>
      <xdr:colOff>1294633</xdr:colOff>
      <xdr:row>10</xdr:row>
      <xdr:rowOff>1369739</xdr:rowOff>
    </xdr:to>
    <xdr:pic>
      <xdr:nvPicPr>
        <xdr:cNvPr id="1026" name="Picture 2">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9326836" y="6498787"/>
          <a:ext cx="1000125" cy="438150"/>
        </a:xfrm>
        <a:prstGeom prst="rect">
          <a:avLst/>
        </a:prstGeom>
        <a:noFill/>
        <a:ln w="9525">
          <a:noFill/>
          <a:miter lim="800000"/>
          <a:headEnd/>
          <a:tailEnd/>
        </a:ln>
      </xdr:spPr>
    </xdr:pic>
    <xdr:clientData/>
  </xdr:twoCellAnchor>
  <xdr:twoCellAnchor editAs="oneCell">
    <xdr:from>
      <xdr:col>0</xdr:col>
      <xdr:colOff>164225</xdr:colOff>
      <xdr:row>6</xdr:row>
      <xdr:rowOff>65690</xdr:rowOff>
    </xdr:from>
    <xdr:to>
      <xdr:col>1</xdr:col>
      <xdr:colOff>1261869</xdr:colOff>
      <xdr:row>6</xdr:row>
      <xdr:rowOff>626571</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a:stretch>
          <a:fillRect/>
        </a:stretch>
      </xdr:blipFill>
      <xdr:spPr>
        <a:xfrm>
          <a:off x="164225" y="5222328"/>
          <a:ext cx="1475360" cy="560881"/>
        </a:xfrm>
        <a:prstGeom prst="rect">
          <a:avLst/>
        </a:prstGeom>
      </xdr:spPr>
    </xdr:pic>
    <xdr:clientData/>
  </xdr:twoCellAnchor>
  <xdr:twoCellAnchor editAs="oneCell">
    <xdr:from>
      <xdr:col>4</xdr:col>
      <xdr:colOff>476250</xdr:colOff>
      <xdr:row>4</xdr:row>
      <xdr:rowOff>279181</xdr:rowOff>
    </xdr:from>
    <xdr:to>
      <xdr:col>5</xdr:col>
      <xdr:colOff>645401</xdr:colOff>
      <xdr:row>5</xdr:row>
      <xdr:rowOff>13138</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4"/>
        <a:stretch>
          <a:fillRect/>
        </a:stretch>
      </xdr:blipFill>
      <xdr:spPr>
        <a:xfrm>
          <a:off x="5271595" y="4401207"/>
          <a:ext cx="919655" cy="390853"/>
        </a:xfrm>
        <a:prstGeom prst="rect">
          <a:avLst/>
        </a:prstGeom>
      </xdr:spPr>
    </xdr:pic>
    <xdr:clientData/>
  </xdr:twoCellAnchor>
  <xdr:twoCellAnchor editAs="oneCell">
    <xdr:from>
      <xdr:col>0</xdr:col>
      <xdr:colOff>114958</xdr:colOff>
      <xdr:row>7</xdr:row>
      <xdr:rowOff>213490</xdr:rowOff>
    </xdr:from>
    <xdr:to>
      <xdr:col>0</xdr:col>
      <xdr:colOff>364032</xdr:colOff>
      <xdr:row>7</xdr:row>
      <xdr:rowOff>558361</xdr:rowOff>
    </xdr:to>
    <xdr:pic>
      <xdr:nvPicPr>
        <xdr:cNvPr id="5" name="Рисунок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5"/>
        <a:stretch>
          <a:fillRect/>
        </a:stretch>
      </xdr:blipFill>
      <xdr:spPr>
        <a:xfrm flipH="1">
          <a:off x="114958" y="6027024"/>
          <a:ext cx="249074" cy="344871"/>
        </a:xfrm>
        <a:prstGeom prst="rect">
          <a:avLst/>
        </a:prstGeom>
      </xdr:spPr>
    </xdr:pic>
    <xdr:clientData/>
  </xdr:twoCellAnchor>
  <xdr:twoCellAnchor>
    <xdr:from>
      <xdr:col>9</xdr:col>
      <xdr:colOff>254000</xdr:colOff>
      <xdr:row>11</xdr:row>
      <xdr:rowOff>412750</xdr:rowOff>
    </xdr:from>
    <xdr:to>
      <xdr:col>9</xdr:col>
      <xdr:colOff>1254125</xdr:colOff>
      <xdr:row>11</xdr:row>
      <xdr:rowOff>850900</xdr:rowOff>
    </xdr:to>
    <xdr:pic>
      <xdr:nvPicPr>
        <xdr:cNvPr id="7" name="Picture 2">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4128750" y="9318625"/>
          <a:ext cx="1000125" cy="4381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19050</xdr:colOff>
      <xdr:row>3</xdr:row>
      <xdr:rowOff>952500</xdr:rowOff>
    </xdr:from>
    <xdr:to>
      <xdr:col>13</xdr:col>
      <xdr:colOff>0</xdr:colOff>
      <xdr:row>3</xdr:row>
      <xdr:rowOff>1314450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629775" y="3009900"/>
          <a:ext cx="1828800" cy="361950"/>
        </a:xfrm>
        <a:prstGeom prst="rect">
          <a:avLst/>
        </a:prstGeom>
        <a:noFill/>
        <a:ln w="9525">
          <a:noFill/>
          <a:miter lim="800000"/>
          <a:headEnd/>
          <a:tailEnd/>
        </a:ln>
      </xdr:spPr>
    </xdr:pic>
    <xdr:clientData/>
  </xdr:twoCellAnchor>
  <xdr:twoCellAnchor>
    <xdr:from>
      <xdr:col>11</xdr:col>
      <xdr:colOff>19050</xdr:colOff>
      <xdr:row>3</xdr:row>
      <xdr:rowOff>923925</xdr:rowOff>
    </xdr:from>
    <xdr:to>
      <xdr:col>11</xdr:col>
      <xdr:colOff>1019175</xdr:colOff>
      <xdr:row>3</xdr:row>
      <xdr:rowOff>1362075</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8286750" y="2981325"/>
          <a:ext cx="1000125" cy="438150"/>
        </a:xfrm>
        <a:prstGeom prst="rect">
          <a:avLst/>
        </a:prstGeom>
        <a:noFill/>
        <a:ln w="9525">
          <a:noFill/>
          <a:miter lim="800000"/>
          <a:headEnd/>
          <a:tailEnd/>
        </a:ln>
      </xdr:spPr>
    </xdr:pic>
    <xdr:clientData/>
  </xdr:twoCellAnchor>
  <xdr:twoCellAnchor>
    <xdr:from>
      <xdr:col>13</xdr:col>
      <xdr:colOff>19050</xdr:colOff>
      <xdr:row>3</xdr:row>
      <xdr:rowOff>1590675</xdr:rowOff>
    </xdr:from>
    <xdr:to>
      <xdr:col>13</xdr:col>
      <xdr:colOff>1504950</xdr:colOff>
      <xdr:row>3</xdr:row>
      <xdr:rowOff>1952625</xdr:rowOff>
    </xdr:to>
    <xdr:pic>
      <xdr:nvPicPr>
        <xdr:cNvPr id="4" name="Picture 5">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1477625" y="3648075"/>
          <a:ext cx="1485900" cy="361950"/>
        </a:xfrm>
        <a:prstGeom prst="rect">
          <a:avLst/>
        </a:prstGeom>
        <a:noFill/>
        <a:ln w="9525">
          <a:noFill/>
          <a:miter lim="800000"/>
          <a:headEnd/>
          <a:tailEnd/>
        </a:ln>
      </xdr:spPr>
    </xdr:pic>
    <xdr:clientData/>
  </xdr:twoCellAnchor>
  <xdr:twoCellAnchor>
    <xdr:from>
      <xdr:col>13</xdr:col>
      <xdr:colOff>266700</xdr:colOff>
      <xdr:row>3</xdr:row>
      <xdr:rowOff>1409700</xdr:rowOff>
    </xdr:from>
    <xdr:to>
      <xdr:col>13</xdr:col>
      <xdr:colOff>419100</xdr:colOff>
      <xdr:row>3</xdr:row>
      <xdr:rowOff>1647825</xdr:rowOff>
    </xdr:to>
    <xdr:pic>
      <xdr:nvPicPr>
        <xdr:cNvPr id="5" name="Picture 6">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1725275" y="3467100"/>
          <a:ext cx="152400" cy="238125"/>
        </a:xfrm>
        <a:prstGeom prst="rect">
          <a:avLst/>
        </a:prstGeom>
        <a:noFill/>
        <a:ln w="9525">
          <a:noFill/>
          <a:miter lim="800000"/>
          <a:headEnd/>
          <a:tailEnd/>
        </a:ln>
      </xdr:spPr>
    </xdr:pic>
    <xdr:clientData/>
  </xdr:twoCellAnchor>
  <xdr:twoCellAnchor>
    <xdr:from>
      <xdr:col>13</xdr:col>
      <xdr:colOff>19050</xdr:colOff>
      <xdr:row>3</xdr:row>
      <xdr:rowOff>1590675</xdr:rowOff>
    </xdr:from>
    <xdr:to>
      <xdr:col>13</xdr:col>
      <xdr:colOff>1504950</xdr:colOff>
      <xdr:row>3</xdr:row>
      <xdr:rowOff>1952625</xdr:rowOff>
    </xdr:to>
    <xdr:pic>
      <xdr:nvPicPr>
        <xdr:cNvPr id="6" name="Picture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1477625" y="3648075"/>
          <a:ext cx="1485900" cy="361950"/>
        </a:xfrm>
        <a:prstGeom prst="rect">
          <a:avLst/>
        </a:prstGeom>
        <a:noFill/>
        <a:ln w="9525">
          <a:noFill/>
          <a:miter lim="800000"/>
          <a:headEnd/>
          <a:tailEnd/>
        </a:ln>
      </xdr:spPr>
    </xdr:pic>
    <xdr:clientData/>
  </xdr:twoCellAnchor>
  <xdr:twoCellAnchor>
    <xdr:from>
      <xdr:col>13</xdr:col>
      <xdr:colOff>266700</xdr:colOff>
      <xdr:row>3</xdr:row>
      <xdr:rowOff>1409700</xdr:rowOff>
    </xdr:from>
    <xdr:to>
      <xdr:col>13</xdr:col>
      <xdr:colOff>419100</xdr:colOff>
      <xdr:row>3</xdr:row>
      <xdr:rowOff>1647825</xdr:rowOff>
    </xdr:to>
    <xdr:pic>
      <xdr:nvPicPr>
        <xdr:cNvPr id="7" name="Picture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1725275" y="3467100"/>
          <a:ext cx="152400" cy="238125"/>
        </a:xfrm>
        <a:prstGeom prst="rect">
          <a:avLst/>
        </a:prstGeom>
        <a:noFill/>
        <a:ln w="9525">
          <a:noFill/>
          <a:miter lim="800000"/>
          <a:headEnd/>
          <a:tailEnd/>
        </a:ln>
      </xdr:spPr>
    </xdr:pic>
    <xdr:clientData/>
  </xdr:twoCellAnchor>
  <xdr:twoCellAnchor>
    <xdr:from>
      <xdr:col>13</xdr:col>
      <xdr:colOff>19050</xdr:colOff>
      <xdr:row>3</xdr:row>
      <xdr:rowOff>1590675</xdr:rowOff>
    </xdr:from>
    <xdr:to>
      <xdr:col>13</xdr:col>
      <xdr:colOff>1504950</xdr:colOff>
      <xdr:row>3</xdr:row>
      <xdr:rowOff>1952625</xdr:rowOff>
    </xdr:to>
    <xdr:pic>
      <xdr:nvPicPr>
        <xdr:cNvPr id="8" name="Picture 5">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1477625" y="3648075"/>
          <a:ext cx="1485900" cy="361950"/>
        </a:xfrm>
        <a:prstGeom prst="rect">
          <a:avLst/>
        </a:prstGeom>
        <a:noFill/>
        <a:ln w="9525">
          <a:noFill/>
          <a:miter lim="800000"/>
          <a:headEnd/>
          <a:tailEnd/>
        </a:ln>
      </xdr:spPr>
    </xdr:pic>
    <xdr:clientData/>
  </xdr:twoCellAnchor>
  <xdr:twoCellAnchor>
    <xdr:from>
      <xdr:col>13</xdr:col>
      <xdr:colOff>266700</xdr:colOff>
      <xdr:row>3</xdr:row>
      <xdr:rowOff>1409700</xdr:rowOff>
    </xdr:from>
    <xdr:to>
      <xdr:col>13</xdr:col>
      <xdr:colOff>419100</xdr:colOff>
      <xdr:row>3</xdr:row>
      <xdr:rowOff>1647825</xdr:rowOff>
    </xdr:to>
    <xdr:pic>
      <xdr:nvPicPr>
        <xdr:cNvPr id="9" name="Picture 6">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1725275" y="3467100"/>
          <a:ext cx="152400" cy="238125"/>
        </a:xfrm>
        <a:prstGeom prst="rect">
          <a:avLst/>
        </a:prstGeom>
        <a:noFill/>
        <a:ln w="9525">
          <a:noFill/>
          <a:miter lim="800000"/>
          <a:headEnd/>
          <a:tailEnd/>
        </a:ln>
      </xdr:spPr>
    </xdr:pic>
    <xdr:clientData/>
  </xdr:twoCellAnchor>
  <xdr:twoCellAnchor>
    <xdr:from>
      <xdr:col>13</xdr:col>
      <xdr:colOff>19050</xdr:colOff>
      <xdr:row>3</xdr:row>
      <xdr:rowOff>1590675</xdr:rowOff>
    </xdr:from>
    <xdr:to>
      <xdr:col>13</xdr:col>
      <xdr:colOff>1504950</xdr:colOff>
      <xdr:row>3</xdr:row>
      <xdr:rowOff>1952625</xdr:rowOff>
    </xdr:to>
    <xdr:pic>
      <xdr:nvPicPr>
        <xdr:cNvPr id="10" name="Picture 5">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1477625" y="3648075"/>
          <a:ext cx="1485900" cy="361950"/>
        </a:xfrm>
        <a:prstGeom prst="rect">
          <a:avLst/>
        </a:prstGeom>
        <a:noFill/>
        <a:ln w="9525">
          <a:noFill/>
          <a:miter lim="800000"/>
          <a:headEnd/>
          <a:tailEnd/>
        </a:ln>
      </xdr:spPr>
    </xdr:pic>
    <xdr:clientData/>
  </xdr:twoCellAnchor>
  <xdr:twoCellAnchor>
    <xdr:from>
      <xdr:col>13</xdr:col>
      <xdr:colOff>266700</xdr:colOff>
      <xdr:row>3</xdr:row>
      <xdr:rowOff>1409700</xdr:rowOff>
    </xdr:from>
    <xdr:to>
      <xdr:col>13</xdr:col>
      <xdr:colOff>419100</xdr:colOff>
      <xdr:row>3</xdr:row>
      <xdr:rowOff>1647825</xdr:rowOff>
    </xdr:to>
    <xdr:pic>
      <xdr:nvPicPr>
        <xdr:cNvPr id="11" name="Picture 6">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1725275" y="3467100"/>
          <a:ext cx="152400" cy="238125"/>
        </a:xfrm>
        <a:prstGeom prst="rect">
          <a:avLst/>
        </a:prstGeom>
        <a:noFill/>
        <a:ln w="9525">
          <a:noFill/>
          <a:miter lim="800000"/>
          <a:headEnd/>
          <a:tailEnd/>
        </a:ln>
      </xdr:spPr>
    </xdr:pic>
    <xdr:clientData/>
  </xdr:twoCellAnchor>
  <xdr:twoCellAnchor>
    <xdr:from>
      <xdr:col>12</xdr:col>
      <xdr:colOff>19050</xdr:colOff>
      <xdr:row>3</xdr:row>
      <xdr:rowOff>952500</xdr:rowOff>
    </xdr:from>
    <xdr:to>
      <xdr:col>13</xdr:col>
      <xdr:colOff>0</xdr:colOff>
      <xdr:row>3</xdr:row>
      <xdr:rowOff>1314450</xdr:rowOff>
    </xdr:to>
    <xdr:pic>
      <xdr:nvPicPr>
        <xdr:cNvPr id="12" name="Picture 1">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629775" y="3009900"/>
          <a:ext cx="1828800" cy="361950"/>
        </a:xfrm>
        <a:prstGeom prst="rect">
          <a:avLst/>
        </a:prstGeom>
        <a:noFill/>
        <a:ln w="9525">
          <a:noFill/>
          <a:miter lim="800000"/>
          <a:headEnd/>
          <a:tailEnd/>
        </a:ln>
      </xdr:spPr>
    </xdr:pic>
    <xdr:clientData/>
  </xdr:twoCellAnchor>
  <xdr:twoCellAnchor>
    <xdr:from>
      <xdr:col>11</xdr:col>
      <xdr:colOff>19050</xdr:colOff>
      <xdr:row>3</xdr:row>
      <xdr:rowOff>923925</xdr:rowOff>
    </xdr:from>
    <xdr:to>
      <xdr:col>11</xdr:col>
      <xdr:colOff>1019175</xdr:colOff>
      <xdr:row>3</xdr:row>
      <xdr:rowOff>1362075</xdr:rowOff>
    </xdr:to>
    <xdr:pic>
      <xdr:nvPicPr>
        <xdr:cNvPr id="13" name="Picture 2">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8286750" y="2981325"/>
          <a:ext cx="1000125" cy="438150"/>
        </a:xfrm>
        <a:prstGeom prst="rect">
          <a:avLst/>
        </a:prstGeom>
        <a:noFill/>
        <a:ln w="9525">
          <a:noFill/>
          <a:miter lim="800000"/>
          <a:headEnd/>
          <a:tailEnd/>
        </a:ln>
      </xdr:spPr>
    </xdr:pic>
    <xdr:clientData/>
  </xdr:twoCellAnchor>
  <xdr:twoCellAnchor>
    <xdr:from>
      <xdr:col>13</xdr:col>
      <xdr:colOff>19050</xdr:colOff>
      <xdr:row>3</xdr:row>
      <xdr:rowOff>1590675</xdr:rowOff>
    </xdr:from>
    <xdr:to>
      <xdr:col>13</xdr:col>
      <xdr:colOff>1504950</xdr:colOff>
      <xdr:row>3</xdr:row>
      <xdr:rowOff>1952625</xdr:rowOff>
    </xdr:to>
    <xdr:pic>
      <xdr:nvPicPr>
        <xdr:cNvPr id="14" name="Picture 5">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1477625" y="3648075"/>
          <a:ext cx="1485900" cy="361950"/>
        </a:xfrm>
        <a:prstGeom prst="rect">
          <a:avLst/>
        </a:prstGeom>
        <a:noFill/>
        <a:ln w="9525">
          <a:noFill/>
          <a:miter lim="800000"/>
          <a:headEnd/>
          <a:tailEnd/>
        </a:ln>
      </xdr:spPr>
    </xdr:pic>
    <xdr:clientData/>
  </xdr:twoCellAnchor>
  <xdr:twoCellAnchor>
    <xdr:from>
      <xdr:col>13</xdr:col>
      <xdr:colOff>266700</xdr:colOff>
      <xdr:row>3</xdr:row>
      <xdr:rowOff>1409700</xdr:rowOff>
    </xdr:from>
    <xdr:to>
      <xdr:col>13</xdr:col>
      <xdr:colOff>419100</xdr:colOff>
      <xdr:row>3</xdr:row>
      <xdr:rowOff>1647825</xdr:rowOff>
    </xdr:to>
    <xdr:pic>
      <xdr:nvPicPr>
        <xdr:cNvPr id="15" name="Picture 6">
          <a:extLst>
            <a:ext uri="{FF2B5EF4-FFF2-40B4-BE49-F238E27FC236}">
              <a16:creationId xmlns:a16="http://schemas.microsoft.com/office/drawing/2014/main" id="{00000000-0008-0000-0100-00000F00000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1725275" y="3467100"/>
          <a:ext cx="152400" cy="238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1"/>
  <sheetViews>
    <sheetView tabSelected="1" view="pageBreakPreview" topLeftCell="A11" zoomScale="58" zoomScaleNormal="58" zoomScaleSheetLayoutView="58" workbookViewId="0">
      <selection activeCell="F13" sqref="F13:F25"/>
    </sheetView>
  </sheetViews>
  <sheetFormatPr defaultRowHeight="15" x14ac:dyDescent="0.25"/>
  <cols>
    <col min="1" max="1" width="5.7109375" customWidth="1"/>
    <col min="2" max="2" width="47.7109375" customWidth="1"/>
    <col min="3" max="3" width="11" customWidth="1"/>
    <col min="4" max="4" width="9.140625" customWidth="1"/>
    <col min="5" max="5" width="11.140625" customWidth="1"/>
    <col min="6" max="6" width="21" customWidth="1"/>
    <col min="7" max="7" width="21" style="15" customWidth="1"/>
    <col min="8" max="8" width="21" customWidth="1"/>
    <col min="9" max="9" width="18.85546875" customWidth="1"/>
    <col min="10" max="10" width="22.28515625" customWidth="1"/>
    <col min="11" max="11" width="27.5703125" customWidth="1"/>
    <col min="12" max="13" width="7.140625" customWidth="1"/>
    <col min="14" max="14" width="11.5703125" customWidth="1"/>
  </cols>
  <sheetData>
    <row r="1" spans="1:15" s="16" customFormat="1" x14ac:dyDescent="0.25">
      <c r="A1" s="18"/>
      <c r="B1" s="18"/>
      <c r="C1" s="18"/>
      <c r="D1" s="18"/>
      <c r="E1" s="18"/>
      <c r="F1" s="18"/>
      <c r="G1" s="19"/>
      <c r="H1" s="18"/>
      <c r="I1" s="18"/>
      <c r="J1" s="18"/>
      <c r="K1" s="18"/>
      <c r="L1" s="18"/>
      <c r="M1" s="18"/>
      <c r="N1" s="18"/>
    </row>
    <row r="2" spans="1:15" s="16" customFormat="1" ht="18.75" x14ac:dyDescent="0.3">
      <c r="A2" s="20"/>
      <c r="B2" s="20"/>
      <c r="C2" s="20"/>
      <c r="D2" s="20"/>
      <c r="E2" s="20"/>
      <c r="F2" s="20"/>
      <c r="G2" s="21"/>
      <c r="H2" s="20"/>
      <c r="I2" s="20"/>
      <c r="J2" s="20"/>
      <c r="K2" s="20"/>
      <c r="L2" s="20"/>
      <c r="M2" s="20"/>
      <c r="N2" s="20"/>
    </row>
    <row r="3" spans="1:15" s="16" customFormat="1" ht="18.75" x14ac:dyDescent="0.3">
      <c r="A3" s="71" t="s">
        <v>29</v>
      </c>
      <c r="B3" s="71"/>
      <c r="C3" s="71"/>
      <c r="D3" s="71"/>
      <c r="E3" s="71"/>
      <c r="F3" s="71"/>
      <c r="G3" s="71"/>
      <c r="H3" s="71"/>
      <c r="I3" s="71"/>
      <c r="J3" s="71"/>
      <c r="K3" s="71"/>
      <c r="L3" s="22"/>
      <c r="M3" s="22"/>
      <c r="N3" s="22"/>
    </row>
    <row r="4" spans="1:15" ht="270" customHeight="1" x14ac:dyDescent="0.25">
      <c r="A4" s="72" t="s">
        <v>36</v>
      </c>
      <c r="B4" s="72"/>
      <c r="C4" s="72"/>
      <c r="D4" s="72"/>
      <c r="E4" s="72"/>
      <c r="F4" s="72"/>
      <c r="G4" s="72"/>
      <c r="H4" s="72"/>
      <c r="I4" s="72"/>
      <c r="J4" s="72"/>
      <c r="K4" s="72"/>
      <c r="L4" s="72"/>
      <c r="M4" s="72"/>
      <c r="N4" s="72"/>
    </row>
    <row r="5" spans="1:15" s="16" customFormat="1" ht="51.75" customHeight="1" x14ac:dyDescent="0.25">
      <c r="A5" s="50" t="s">
        <v>31</v>
      </c>
      <c r="B5" s="50"/>
      <c r="C5" s="50"/>
      <c r="D5" s="50"/>
      <c r="E5" s="50"/>
      <c r="F5" s="50"/>
      <c r="G5" s="50"/>
      <c r="H5" s="50"/>
      <c r="I5" s="50"/>
      <c r="J5" s="50"/>
      <c r="K5" s="51"/>
      <c r="L5" s="32"/>
      <c r="M5" s="32"/>
      <c r="N5" s="33"/>
    </row>
    <row r="6" spans="1:15" s="16" customFormat="1" ht="29.25" customHeight="1" x14ac:dyDescent="0.25">
      <c r="A6" s="50" t="s">
        <v>32</v>
      </c>
      <c r="B6" s="50"/>
      <c r="C6" s="50"/>
      <c r="D6" s="50"/>
      <c r="E6" s="50"/>
      <c r="F6" s="50"/>
      <c r="G6" s="50"/>
      <c r="H6" s="50"/>
      <c r="I6" s="50"/>
      <c r="J6" s="50"/>
      <c r="K6" s="51"/>
      <c r="L6" s="28"/>
      <c r="M6" s="28"/>
      <c r="N6" s="30"/>
    </row>
    <row r="7" spans="1:15" s="16" customFormat="1" ht="51.75" customHeight="1" x14ac:dyDescent="0.25">
      <c r="A7" s="50" t="s">
        <v>34</v>
      </c>
      <c r="B7" s="50"/>
      <c r="C7" s="50"/>
      <c r="D7" s="50"/>
      <c r="E7" s="50"/>
      <c r="F7" s="50"/>
      <c r="G7" s="50"/>
      <c r="H7" s="50"/>
      <c r="I7" s="50"/>
      <c r="J7" s="50"/>
      <c r="K7" s="51"/>
      <c r="L7" s="28"/>
      <c r="M7" s="28"/>
      <c r="N7" s="30"/>
    </row>
    <row r="8" spans="1:15" s="16" customFormat="1" ht="105.75" customHeight="1" x14ac:dyDescent="0.25">
      <c r="A8" s="50" t="s">
        <v>33</v>
      </c>
      <c r="B8" s="50"/>
      <c r="C8" s="50"/>
      <c r="D8" s="50"/>
      <c r="E8" s="50"/>
      <c r="F8" s="50"/>
      <c r="G8" s="50"/>
      <c r="H8" s="50"/>
      <c r="I8" s="50"/>
      <c r="J8" s="50"/>
      <c r="K8" s="51"/>
      <c r="L8" s="29"/>
      <c r="M8" s="29"/>
      <c r="N8" s="31"/>
    </row>
    <row r="9" spans="1:15" ht="36.75" customHeight="1" x14ac:dyDescent="0.25">
      <c r="A9" s="52" t="s">
        <v>30</v>
      </c>
      <c r="B9" s="52"/>
      <c r="C9" s="52"/>
      <c r="D9" s="52"/>
      <c r="E9" s="52"/>
      <c r="F9" s="52"/>
      <c r="G9" s="52"/>
      <c r="H9" s="52"/>
      <c r="I9" s="53"/>
      <c r="J9" s="53"/>
      <c r="K9" s="53"/>
      <c r="L9" s="53"/>
      <c r="M9" s="53"/>
      <c r="N9" s="53"/>
    </row>
    <row r="10" spans="1:15" ht="52.5" customHeight="1" x14ac:dyDescent="0.3">
      <c r="A10" s="54" t="s">
        <v>0</v>
      </c>
      <c r="B10" s="55" t="s">
        <v>1</v>
      </c>
      <c r="C10" s="55" t="s">
        <v>2</v>
      </c>
      <c r="D10" s="55" t="s">
        <v>3</v>
      </c>
      <c r="E10" s="55" t="s">
        <v>27</v>
      </c>
      <c r="F10" s="58" t="s">
        <v>4</v>
      </c>
      <c r="G10" s="59"/>
      <c r="H10" s="59"/>
      <c r="I10" s="63" t="s">
        <v>6</v>
      </c>
      <c r="J10" s="64"/>
      <c r="K10" s="64"/>
      <c r="L10" s="36"/>
      <c r="M10" s="36"/>
      <c r="N10" s="37"/>
      <c r="O10" s="35"/>
    </row>
    <row r="11" spans="1:15" s="16" customFormat="1" ht="52.5" customHeight="1" x14ac:dyDescent="0.25">
      <c r="A11" s="55"/>
      <c r="B11" s="56"/>
      <c r="C11" s="56"/>
      <c r="D11" s="56"/>
      <c r="E11" s="56"/>
      <c r="F11" s="73" t="s">
        <v>37</v>
      </c>
      <c r="G11" s="74"/>
      <c r="H11" s="74"/>
      <c r="I11" s="65" t="s">
        <v>9</v>
      </c>
      <c r="J11" s="67" t="s">
        <v>10</v>
      </c>
      <c r="K11" s="75" t="s">
        <v>38</v>
      </c>
      <c r="L11" s="76"/>
      <c r="M11" s="76"/>
      <c r="N11" s="77"/>
    </row>
    <row r="12" spans="1:15" ht="136.5" customHeight="1" thickBot="1" x14ac:dyDescent="0.3">
      <c r="A12" s="55"/>
      <c r="B12" s="57"/>
      <c r="C12" s="56"/>
      <c r="D12" s="56"/>
      <c r="E12" s="56"/>
      <c r="F12" s="38" t="s">
        <v>22</v>
      </c>
      <c r="G12" s="17" t="s">
        <v>41</v>
      </c>
      <c r="H12" s="1" t="s">
        <v>21</v>
      </c>
      <c r="I12" s="66"/>
      <c r="J12" s="68"/>
      <c r="K12" s="68"/>
      <c r="L12" s="78"/>
      <c r="M12" s="78"/>
      <c r="N12" s="79"/>
    </row>
    <row r="13" spans="1:15" s="16" customFormat="1" ht="54" customHeight="1" thickBot="1" x14ac:dyDescent="0.3">
      <c r="A13" s="26">
        <v>1</v>
      </c>
      <c r="B13" s="40" t="s">
        <v>42</v>
      </c>
      <c r="C13" s="55" t="s">
        <v>39</v>
      </c>
      <c r="D13" s="26" t="s">
        <v>40</v>
      </c>
      <c r="E13" s="42">
        <v>1</v>
      </c>
      <c r="F13" s="46">
        <v>98971</v>
      </c>
      <c r="G13" s="47">
        <v>101445.28</v>
      </c>
      <c r="H13" s="48">
        <v>98048.2</v>
      </c>
      <c r="I13" s="43">
        <f t="shared" ref="I13:I25" si="0">AVERAGE(F13:H13)</f>
        <v>99488.159999999989</v>
      </c>
      <c r="J13" s="45">
        <f t="shared" ref="J13:J25" si="1">SQRT(((SUM((POWER(F13-I13,2)),(POWER(G13-I13,2)),(POWER(H13-I13,2)))/(COLUMNS(F13:H13)-1))))</f>
        <v>1756.5958501601904</v>
      </c>
      <c r="K13" s="44">
        <f t="shared" ref="K13:N25" si="2">J13/I13*100</f>
        <v>1.7656330664474955</v>
      </c>
      <c r="L13" s="44">
        <f t="shared" si="2"/>
        <v>0.10051447328003657</v>
      </c>
      <c r="M13" s="44">
        <f t="shared" si="2"/>
        <v>5.6928291155236792</v>
      </c>
      <c r="N13" s="44">
        <f t="shared" si="2"/>
        <v>5663.6909389787807</v>
      </c>
    </row>
    <row r="14" spans="1:15" s="16" customFormat="1" ht="54" customHeight="1" thickBot="1" x14ac:dyDescent="0.3">
      <c r="A14" s="39">
        <v>2</v>
      </c>
      <c r="B14" s="41" t="s">
        <v>43</v>
      </c>
      <c r="C14" s="56"/>
      <c r="D14" s="39" t="s">
        <v>40</v>
      </c>
      <c r="E14" s="42">
        <v>1</v>
      </c>
      <c r="F14" s="46">
        <v>7721</v>
      </c>
      <c r="G14" s="47">
        <v>7914.03</v>
      </c>
      <c r="H14" s="48">
        <v>7798.21</v>
      </c>
      <c r="I14" s="43">
        <f t="shared" si="0"/>
        <v>7811.079999999999</v>
      </c>
      <c r="J14" s="45">
        <f t="shared" si="1"/>
        <v>97.156435196027928</v>
      </c>
      <c r="K14" s="44">
        <f t="shared" si="2"/>
        <v>1.2438284487680056</v>
      </c>
      <c r="L14" s="44">
        <f t="shared" si="2"/>
        <v>1.2802326950946603</v>
      </c>
      <c r="M14" s="44">
        <f t="shared" si="2"/>
        <v>102.92678997354601</v>
      </c>
      <c r="N14" s="44">
        <f t="shared" si="2"/>
        <v>8039.6939062656584</v>
      </c>
    </row>
    <row r="15" spans="1:15" s="16" customFormat="1" ht="54" customHeight="1" thickBot="1" x14ac:dyDescent="0.3">
      <c r="A15" s="39">
        <v>3</v>
      </c>
      <c r="B15" s="41" t="s">
        <v>44</v>
      </c>
      <c r="C15" s="56"/>
      <c r="D15" s="39" t="s">
        <v>40</v>
      </c>
      <c r="E15" s="42">
        <v>1</v>
      </c>
      <c r="F15" s="46">
        <v>8971</v>
      </c>
      <c r="G15" s="47">
        <v>9195.2800000000007</v>
      </c>
      <c r="H15" s="48">
        <v>9060.7099999999991</v>
      </c>
      <c r="I15" s="43">
        <f t="shared" si="0"/>
        <v>9075.663333333332</v>
      </c>
      <c r="J15" s="45">
        <f t="shared" si="1"/>
        <v>112.88525693523236</v>
      </c>
      <c r="K15" s="44">
        <f t="shared" si="2"/>
        <v>1.2438237601941939</v>
      </c>
      <c r="L15" s="44">
        <f t="shared" si="2"/>
        <v>1.1018478355484762</v>
      </c>
      <c r="M15" s="44">
        <f t="shared" si="2"/>
        <v>88.585527211383109</v>
      </c>
      <c r="N15" s="44">
        <f t="shared" si="2"/>
        <v>8039.7242117635169</v>
      </c>
    </row>
    <row r="16" spans="1:15" s="16" customFormat="1" ht="54" customHeight="1" thickBot="1" x14ac:dyDescent="0.3">
      <c r="A16" s="39">
        <v>4</v>
      </c>
      <c r="B16" s="41" t="s">
        <v>45</v>
      </c>
      <c r="C16" s="56"/>
      <c r="D16" s="39" t="s">
        <v>40</v>
      </c>
      <c r="E16" s="42">
        <v>1</v>
      </c>
      <c r="F16" s="46">
        <v>7721</v>
      </c>
      <c r="G16" s="47">
        <v>7914.03</v>
      </c>
      <c r="H16" s="48">
        <v>7798.21</v>
      </c>
      <c r="I16" s="43">
        <f t="shared" si="0"/>
        <v>7811.079999999999</v>
      </c>
      <c r="J16" s="45">
        <f t="shared" si="1"/>
        <v>97.156435196027928</v>
      </c>
      <c r="K16" s="44">
        <f t="shared" si="2"/>
        <v>1.2438284487680056</v>
      </c>
      <c r="L16" s="44">
        <f t="shared" si="2"/>
        <v>1.2802326950946603</v>
      </c>
      <c r="M16" s="44">
        <f t="shared" si="2"/>
        <v>102.92678997354601</v>
      </c>
      <c r="N16" s="44">
        <f t="shared" si="2"/>
        <v>8039.6939062656584</v>
      </c>
    </row>
    <row r="17" spans="1:14" s="16" customFormat="1" ht="54" customHeight="1" thickBot="1" x14ac:dyDescent="0.3">
      <c r="A17" s="39">
        <v>5</v>
      </c>
      <c r="B17" s="41" t="s">
        <v>46</v>
      </c>
      <c r="C17" s="56"/>
      <c r="D17" s="39" t="s">
        <v>40</v>
      </c>
      <c r="E17" s="42">
        <v>2</v>
      </c>
      <c r="F17" s="46">
        <v>7096</v>
      </c>
      <c r="G17" s="47">
        <v>7273.4</v>
      </c>
      <c r="H17" s="48">
        <v>7166.96</v>
      </c>
      <c r="I17" s="43">
        <f t="shared" si="0"/>
        <v>7178.7866666666669</v>
      </c>
      <c r="J17" s="45">
        <f t="shared" si="1"/>
        <v>89.289375254468538</v>
      </c>
      <c r="K17" s="44">
        <f t="shared" si="2"/>
        <v>1.2437947998798571</v>
      </c>
      <c r="L17" s="44">
        <f t="shared" si="2"/>
        <v>1.3929930591799171</v>
      </c>
      <c r="M17" s="44">
        <f t="shared" si="2"/>
        <v>111.99540786908513</v>
      </c>
      <c r="N17" s="44">
        <f t="shared" si="2"/>
        <v>8039.9114073848341</v>
      </c>
    </row>
    <row r="18" spans="1:14" s="16" customFormat="1" ht="54" customHeight="1" thickBot="1" x14ac:dyDescent="0.3">
      <c r="A18" s="39">
        <v>6</v>
      </c>
      <c r="B18" s="41" t="s">
        <v>47</v>
      </c>
      <c r="C18" s="56"/>
      <c r="D18" s="39" t="s">
        <v>40</v>
      </c>
      <c r="E18" s="42">
        <v>2</v>
      </c>
      <c r="F18" s="46">
        <v>5846</v>
      </c>
      <c r="G18" s="47">
        <v>5992.15</v>
      </c>
      <c r="H18" s="48">
        <v>5904.46</v>
      </c>
      <c r="I18" s="43">
        <f t="shared" si="0"/>
        <v>5914.2033333333338</v>
      </c>
      <c r="J18" s="45">
        <f t="shared" si="1"/>
        <v>73.560553514321143</v>
      </c>
      <c r="K18" s="44">
        <f t="shared" si="2"/>
        <v>1.2437947998798566</v>
      </c>
      <c r="L18" s="44">
        <f t="shared" si="2"/>
        <v>1.6908448080637517</v>
      </c>
      <c r="M18" s="44">
        <f t="shared" si="2"/>
        <v>135.94242460469184</v>
      </c>
      <c r="N18" s="44">
        <f t="shared" si="2"/>
        <v>8039.9114073848377</v>
      </c>
    </row>
    <row r="19" spans="1:14" s="16" customFormat="1" ht="54" customHeight="1" thickBot="1" x14ac:dyDescent="0.3">
      <c r="A19" s="39">
        <v>7</v>
      </c>
      <c r="B19" s="41" t="s">
        <v>48</v>
      </c>
      <c r="C19" s="56"/>
      <c r="D19" s="39" t="s">
        <v>40</v>
      </c>
      <c r="E19" s="42">
        <v>1</v>
      </c>
      <c r="F19" s="46">
        <v>2721</v>
      </c>
      <c r="G19" s="47">
        <v>2789.03</v>
      </c>
      <c r="H19" s="48">
        <v>2748.21</v>
      </c>
      <c r="I19" s="43">
        <f t="shared" si="0"/>
        <v>2752.7466666666674</v>
      </c>
      <c r="J19" s="45">
        <f t="shared" si="1"/>
        <v>34.241148247880652</v>
      </c>
      <c r="K19" s="44">
        <f t="shared" si="2"/>
        <v>1.2438902810240673</v>
      </c>
      <c r="L19" s="44">
        <f t="shared" si="2"/>
        <v>3.6327353043747812</v>
      </c>
      <c r="M19" s="44">
        <f t="shared" si="2"/>
        <v>292.04628091346052</v>
      </c>
      <c r="N19" s="44">
        <f t="shared" si="2"/>
        <v>8039.2942629692552</v>
      </c>
    </row>
    <row r="20" spans="1:14" s="16" customFormat="1" ht="54" customHeight="1" thickBot="1" x14ac:dyDescent="0.3">
      <c r="A20" s="39">
        <v>8</v>
      </c>
      <c r="B20" s="41" t="s">
        <v>49</v>
      </c>
      <c r="C20" s="56"/>
      <c r="D20" s="39" t="s">
        <v>40</v>
      </c>
      <c r="E20" s="42">
        <v>2</v>
      </c>
      <c r="F20" s="46">
        <v>2721</v>
      </c>
      <c r="G20" s="47">
        <v>2789.03</v>
      </c>
      <c r="H20" s="48">
        <v>2748.21</v>
      </c>
      <c r="I20" s="43">
        <f t="shared" si="0"/>
        <v>2752.7466666666674</v>
      </c>
      <c r="J20" s="45">
        <f t="shared" si="1"/>
        <v>34.241148247880652</v>
      </c>
      <c r="K20" s="44">
        <f t="shared" si="2"/>
        <v>1.2438902810240673</v>
      </c>
      <c r="L20" s="44">
        <f t="shared" si="2"/>
        <v>3.6327353043747812</v>
      </c>
      <c r="M20" s="44">
        <f t="shared" si="2"/>
        <v>292.04628091346052</v>
      </c>
      <c r="N20" s="44">
        <f t="shared" si="2"/>
        <v>8039.2942629692552</v>
      </c>
    </row>
    <row r="21" spans="1:14" s="16" customFormat="1" ht="54" customHeight="1" thickBot="1" x14ac:dyDescent="0.3">
      <c r="A21" s="39">
        <v>9</v>
      </c>
      <c r="B21" s="41" t="s">
        <v>50</v>
      </c>
      <c r="C21" s="56"/>
      <c r="D21" s="39" t="s">
        <v>40</v>
      </c>
      <c r="E21" s="42">
        <v>4</v>
      </c>
      <c r="F21" s="46">
        <v>5435</v>
      </c>
      <c r="G21" s="47">
        <v>5570.88</v>
      </c>
      <c r="H21" s="48">
        <v>5489.35</v>
      </c>
      <c r="I21" s="43">
        <f t="shared" si="0"/>
        <v>5498.4100000000008</v>
      </c>
      <c r="J21" s="45">
        <f t="shared" si="1"/>
        <v>68.391566000494578</v>
      </c>
      <c r="K21" s="44">
        <f t="shared" si="2"/>
        <v>1.2438426017793247</v>
      </c>
      <c r="L21" s="44">
        <f t="shared" si="2"/>
        <v>1.818707590012385</v>
      </c>
      <c r="M21" s="44">
        <f t="shared" si="2"/>
        <v>146.21685954563</v>
      </c>
      <c r="N21" s="44">
        <f t="shared" si="2"/>
        <v>8039.6024269428763</v>
      </c>
    </row>
    <row r="22" spans="1:14" s="16" customFormat="1" ht="54" customHeight="1" thickBot="1" x14ac:dyDescent="0.3">
      <c r="A22" s="39">
        <v>10</v>
      </c>
      <c r="B22" s="41" t="s">
        <v>51</v>
      </c>
      <c r="C22" s="56"/>
      <c r="D22" s="39" t="s">
        <v>40</v>
      </c>
      <c r="E22" s="42">
        <v>2</v>
      </c>
      <c r="F22" s="46">
        <v>5221</v>
      </c>
      <c r="G22" s="47">
        <v>5351.53</v>
      </c>
      <c r="H22" s="48">
        <v>5273.21</v>
      </c>
      <c r="I22" s="43">
        <f t="shared" si="0"/>
        <v>5281.913333333333</v>
      </c>
      <c r="J22" s="45">
        <f t="shared" si="1"/>
        <v>65.698791718975428</v>
      </c>
      <c r="K22" s="44">
        <f t="shared" si="2"/>
        <v>1.2438445611055482</v>
      </c>
      <c r="L22" s="44">
        <f t="shared" si="2"/>
        <v>1.8932533286548943</v>
      </c>
      <c r="M22" s="44">
        <f t="shared" si="2"/>
        <v>152.20980079473446</v>
      </c>
      <c r="N22" s="44">
        <f t="shared" si="2"/>
        <v>8039.5897628171842</v>
      </c>
    </row>
    <row r="23" spans="1:14" s="16" customFormat="1" ht="54" customHeight="1" thickBot="1" x14ac:dyDescent="0.3">
      <c r="A23" s="39">
        <v>11</v>
      </c>
      <c r="B23" s="41" t="s">
        <v>52</v>
      </c>
      <c r="C23" s="56"/>
      <c r="D23" s="39" t="s">
        <v>40</v>
      </c>
      <c r="E23" s="42">
        <v>1</v>
      </c>
      <c r="F23" s="46">
        <v>7500</v>
      </c>
      <c r="G23" s="47">
        <v>7687.5</v>
      </c>
      <c r="H23" s="48">
        <v>7575</v>
      </c>
      <c r="I23" s="43">
        <f t="shared" si="0"/>
        <v>7587.5</v>
      </c>
      <c r="J23" s="45">
        <f t="shared" si="1"/>
        <v>94.372930440884375</v>
      </c>
      <c r="K23" s="44">
        <f t="shared" si="2"/>
        <v>1.24379479987986</v>
      </c>
      <c r="L23" s="44">
        <f t="shared" si="2"/>
        <v>1.3179571663920924</v>
      </c>
      <c r="M23" s="44">
        <f t="shared" si="2"/>
        <v>105.9625885652035</v>
      </c>
      <c r="N23" s="44">
        <f t="shared" si="2"/>
        <v>8039.911407384815</v>
      </c>
    </row>
    <row r="24" spans="1:14" s="16" customFormat="1" ht="54" customHeight="1" thickBot="1" x14ac:dyDescent="0.3">
      <c r="A24" s="39">
        <v>12</v>
      </c>
      <c r="B24" s="41" t="s">
        <v>53</v>
      </c>
      <c r="C24" s="56"/>
      <c r="D24" s="39" t="s">
        <v>40</v>
      </c>
      <c r="E24" s="42">
        <v>1</v>
      </c>
      <c r="F24" s="46">
        <v>46250</v>
      </c>
      <c r="G24" s="47">
        <v>47406.25</v>
      </c>
      <c r="H24" s="48">
        <v>46000</v>
      </c>
      <c r="I24" s="43">
        <f t="shared" si="0"/>
        <v>46552.083333333336</v>
      </c>
      <c r="J24" s="45">
        <f t="shared" si="1"/>
        <v>750.21698250128497</v>
      </c>
      <c r="K24" s="44">
        <f t="shared" si="2"/>
        <v>1.6115647867559491</v>
      </c>
      <c r="L24" s="44">
        <f t="shared" si="2"/>
        <v>0.21481315730588502</v>
      </c>
      <c r="M24" s="44">
        <f t="shared" si="2"/>
        <v>13.329476982324739</v>
      </c>
      <c r="N24" s="44">
        <f t="shared" si="2"/>
        <v>6205.1492327092965</v>
      </c>
    </row>
    <row r="25" spans="1:14" s="16" customFormat="1" ht="54" customHeight="1" thickBot="1" x14ac:dyDescent="0.3">
      <c r="A25" s="27">
        <v>13</v>
      </c>
      <c r="B25" s="41" t="s">
        <v>54</v>
      </c>
      <c r="C25" s="56"/>
      <c r="D25" s="27" t="s">
        <v>40</v>
      </c>
      <c r="E25" s="42">
        <v>1</v>
      </c>
      <c r="F25" s="46">
        <v>3750</v>
      </c>
      <c r="G25" s="47">
        <v>3843.75</v>
      </c>
      <c r="H25" s="48">
        <v>3787.5</v>
      </c>
      <c r="I25" s="43">
        <f t="shared" si="0"/>
        <v>3793.75</v>
      </c>
      <c r="J25" s="45">
        <f t="shared" si="1"/>
        <v>47.186465220442187</v>
      </c>
      <c r="K25" s="44">
        <f t="shared" si="2"/>
        <v>1.24379479987986</v>
      </c>
      <c r="L25" s="44">
        <f t="shared" si="2"/>
        <v>2.6359143327841847</v>
      </c>
      <c r="M25" s="44">
        <f t="shared" si="2"/>
        <v>211.92517713040701</v>
      </c>
      <c r="N25" s="44">
        <f t="shared" si="2"/>
        <v>8039.911407384815</v>
      </c>
    </row>
    <row r="26" spans="1:14" s="16" customFormat="1" ht="22.5" customHeight="1" x14ac:dyDescent="0.25">
      <c r="A26" s="60" t="s">
        <v>35</v>
      </c>
      <c r="B26" s="61"/>
      <c r="C26" s="61"/>
      <c r="D26" s="61"/>
      <c r="E26" s="62"/>
      <c r="F26" s="24">
        <v>247113</v>
      </c>
      <c r="G26" s="24">
        <v>253290.89</v>
      </c>
      <c r="H26" s="24">
        <v>246959.12</v>
      </c>
      <c r="I26" s="25"/>
      <c r="J26" s="34"/>
      <c r="K26" s="80"/>
      <c r="L26" s="81"/>
      <c r="M26" s="81"/>
      <c r="N26" s="82"/>
    </row>
    <row r="27" spans="1:14" ht="51" customHeight="1" x14ac:dyDescent="0.3">
      <c r="A27" s="69" t="s">
        <v>28</v>
      </c>
      <c r="B27" s="69"/>
      <c r="C27" s="69"/>
      <c r="D27" s="69"/>
      <c r="E27" s="69"/>
      <c r="F27" s="69"/>
      <c r="G27" s="69"/>
      <c r="H27" s="69"/>
      <c r="I27" s="69"/>
      <c r="J27" s="69"/>
      <c r="K27" s="69"/>
      <c r="L27" s="22"/>
      <c r="M27" s="22"/>
      <c r="N27" s="22"/>
    </row>
    <row r="28" spans="1:14" ht="69" customHeight="1" x14ac:dyDescent="0.3">
      <c r="A28" s="70" t="s">
        <v>56</v>
      </c>
      <c r="B28" s="70"/>
      <c r="C28" s="70"/>
      <c r="D28" s="70"/>
      <c r="E28" s="70"/>
      <c r="F28" s="70"/>
      <c r="G28" s="70"/>
      <c r="H28" s="70"/>
      <c r="I28" s="70"/>
      <c r="J28" s="70"/>
      <c r="K28" s="70"/>
      <c r="L28" s="22"/>
      <c r="M28" s="22"/>
      <c r="N28" s="22"/>
    </row>
    <row r="29" spans="1:14" ht="18.75" x14ac:dyDescent="0.3">
      <c r="A29" s="22"/>
      <c r="B29" s="22"/>
      <c r="C29" s="22"/>
      <c r="D29" s="22"/>
      <c r="E29" s="22"/>
      <c r="F29" s="22"/>
      <c r="G29" s="23"/>
      <c r="H29" s="22"/>
      <c r="I29" s="22"/>
      <c r="J29" s="22"/>
      <c r="K29" s="22"/>
      <c r="L29" s="22"/>
      <c r="M29" s="22"/>
      <c r="N29" s="22"/>
    </row>
    <row r="30" spans="1:14" ht="53.25" customHeight="1" x14ac:dyDescent="0.3">
      <c r="A30" s="49" t="s">
        <v>55</v>
      </c>
      <c r="B30" s="49"/>
      <c r="C30" s="49"/>
      <c r="D30" s="49"/>
      <c r="E30" s="49"/>
      <c r="F30" s="49"/>
      <c r="G30" s="49"/>
      <c r="H30" s="49"/>
      <c r="I30" s="49"/>
      <c r="J30" s="49"/>
      <c r="K30" s="49"/>
      <c r="L30" s="22"/>
      <c r="M30" s="22"/>
      <c r="N30" s="22"/>
    </row>
    <row r="31" spans="1:14" ht="18.75" x14ac:dyDescent="0.3">
      <c r="A31" s="22"/>
      <c r="B31" s="22"/>
      <c r="C31" s="22"/>
      <c r="D31" s="22"/>
      <c r="E31" s="22"/>
      <c r="F31" s="22"/>
      <c r="G31" s="23"/>
      <c r="H31" s="22"/>
      <c r="I31" s="22"/>
      <c r="J31" s="22"/>
      <c r="K31" s="22"/>
      <c r="L31" s="22"/>
      <c r="M31" s="22"/>
      <c r="N31" s="22"/>
    </row>
  </sheetData>
  <mergeCells count="24">
    <mergeCell ref="A27:K27"/>
    <mergeCell ref="A28:K28"/>
    <mergeCell ref="A3:K3"/>
    <mergeCell ref="A4:N4"/>
    <mergeCell ref="C13:C25"/>
    <mergeCell ref="F11:H11"/>
    <mergeCell ref="K11:N12"/>
    <mergeCell ref="K26:N26"/>
    <mergeCell ref="A30:K30"/>
    <mergeCell ref="A8:K8"/>
    <mergeCell ref="A5:K5"/>
    <mergeCell ref="A6:K6"/>
    <mergeCell ref="A7:K7"/>
    <mergeCell ref="A9:N9"/>
    <mergeCell ref="A10:A12"/>
    <mergeCell ref="B10:B12"/>
    <mergeCell ref="C10:C12"/>
    <mergeCell ref="D10:D12"/>
    <mergeCell ref="E10:E12"/>
    <mergeCell ref="F10:H10"/>
    <mergeCell ref="A26:E26"/>
    <mergeCell ref="I10:K10"/>
    <mergeCell ref="I11:I12"/>
    <mergeCell ref="J11:J12"/>
  </mergeCells>
  <phoneticPr fontId="0" type="noConversion"/>
  <pageMargins left="0.31496062992125984" right="0.11811023622047245" top="0.74803149606299213" bottom="0.15748031496062992" header="0" footer="0"/>
  <pageSetup paperSize="9" scale="10" orientation="landscape" r:id="rId1"/>
  <colBreaks count="1" manualBreakCount="1">
    <brk id="11" max="19"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zoomScale="75" zoomScaleNormal="75" workbookViewId="0">
      <selection activeCell="R6" sqref="R6"/>
    </sheetView>
  </sheetViews>
  <sheetFormatPr defaultRowHeight="15" x14ac:dyDescent="0.25"/>
  <cols>
    <col min="1" max="1" width="5.7109375" customWidth="1"/>
    <col min="2" max="2" width="16.28515625" customWidth="1"/>
    <col min="3" max="3" width="11.28515625" customWidth="1"/>
    <col min="11" max="11" width="9.140625" customWidth="1"/>
    <col min="12" max="12" width="20.140625" customWidth="1"/>
    <col min="13" max="13" width="27.7109375" customWidth="1"/>
    <col min="14" max="14" width="55.42578125" customWidth="1"/>
    <col min="15" max="15" width="14.42578125" customWidth="1"/>
    <col min="17" max="17" width="17.85546875" customWidth="1"/>
  </cols>
  <sheetData>
    <row r="1" spans="1:17" ht="28.5" customHeight="1" x14ac:dyDescent="0.25">
      <c r="A1" s="85" t="s">
        <v>17</v>
      </c>
      <c r="B1" s="85"/>
      <c r="C1" s="85"/>
      <c r="D1" s="85"/>
      <c r="E1" s="85"/>
      <c r="F1" s="85"/>
      <c r="G1" s="85"/>
      <c r="H1" s="85"/>
      <c r="I1" s="85"/>
      <c r="J1" s="85"/>
      <c r="K1" s="85"/>
      <c r="L1" s="85"/>
      <c r="M1" s="85"/>
      <c r="N1" s="85"/>
      <c r="O1" s="85"/>
      <c r="P1" s="85"/>
      <c r="Q1" s="85"/>
    </row>
    <row r="2" spans="1:17" ht="36.75" customHeight="1" x14ac:dyDescent="0.25">
      <c r="A2" s="86" t="s">
        <v>15</v>
      </c>
      <c r="B2" s="86"/>
      <c r="C2" s="86"/>
      <c r="D2" s="86"/>
      <c r="E2" s="86"/>
      <c r="F2" s="86"/>
      <c r="G2" s="86"/>
      <c r="H2" s="86"/>
      <c r="I2" s="86"/>
      <c r="J2" s="86"/>
      <c r="K2" s="86"/>
      <c r="L2" s="86"/>
      <c r="M2" s="86"/>
      <c r="N2" s="86"/>
      <c r="O2" s="86"/>
      <c r="P2" s="86"/>
      <c r="Q2" s="86"/>
    </row>
    <row r="3" spans="1:17" ht="96.75" customHeight="1" x14ac:dyDescent="0.25">
      <c r="A3" s="54" t="s">
        <v>0</v>
      </c>
      <c r="B3" s="54" t="s">
        <v>1</v>
      </c>
      <c r="C3" s="55" t="s">
        <v>2</v>
      </c>
      <c r="D3" s="55" t="s">
        <v>3</v>
      </c>
      <c r="E3" s="55"/>
      <c r="F3" s="58" t="s">
        <v>4</v>
      </c>
      <c r="G3" s="59"/>
      <c r="H3" s="59"/>
      <c r="I3" s="58" t="s">
        <v>5</v>
      </c>
      <c r="J3" s="87"/>
      <c r="K3" s="88" t="s">
        <v>6</v>
      </c>
      <c r="L3" s="88"/>
      <c r="M3" s="88"/>
      <c r="N3" s="84" t="s">
        <v>7</v>
      </c>
      <c r="O3" s="84"/>
      <c r="P3" s="84"/>
      <c r="Q3" s="84"/>
    </row>
    <row r="4" spans="1:17" ht="315" customHeight="1" x14ac:dyDescent="0.25">
      <c r="A4" s="55"/>
      <c r="B4" s="54"/>
      <c r="C4" s="56"/>
      <c r="D4" s="56"/>
      <c r="E4" s="56"/>
      <c r="F4" s="1" t="s">
        <v>22</v>
      </c>
      <c r="G4" s="1" t="s">
        <v>20</v>
      </c>
      <c r="H4" s="1" t="s">
        <v>21</v>
      </c>
      <c r="I4" s="1" t="s">
        <v>25</v>
      </c>
      <c r="J4" s="1" t="s">
        <v>8</v>
      </c>
      <c r="K4" s="2" t="s">
        <v>9</v>
      </c>
      <c r="L4" s="1" t="s">
        <v>10</v>
      </c>
      <c r="M4" s="1" t="s">
        <v>16</v>
      </c>
      <c r="N4" s="1" t="s">
        <v>14</v>
      </c>
      <c r="O4" s="1" t="s">
        <v>11</v>
      </c>
      <c r="P4" s="1" t="s">
        <v>12</v>
      </c>
      <c r="Q4" s="1" t="s">
        <v>13</v>
      </c>
    </row>
    <row r="5" spans="1:17" ht="93.75" customHeight="1" x14ac:dyDescent="0.25">
      <c r="A5" s="5">
        <v>1</v>
      </c>
      <c r="B5" s="12" t="s">
        <v>24</v>
      </c>
      <c r="C5" s="5" t="s">
        <v>18</v>
      </c>
      <c r="D5" s="5" t="s">
        <v>19</v>
      </c>
      <c r="E5" s="6">
        <v>106</v>
      </c>
      <c r="F5" s="7">
        <v>257.5</v>
      </c>
      <c r="G5" s="8">
        <v>263.3</v>
      </c>
      <c r="H5" s="9">
        <v>250</v>
      </c>
      <c r="I5" s="9">
        <v>274.55</v>
      </c>
      <c r="J5" s="10"/>
      <c r="K5" s="10">
        <f>AVERAGE(F5:I5)</f>
        <v>261.33749999999998</v>
      </c>
      <c r="L5" s="6">
        <f>STDEV(F5:I5)</f>
        <v>10.355141637531252</v>
      </c>
      <c r="M5" s="6">
        <f>L5/K5*100</f>
        <v>3.962363471576507</v>
      </c>
      <c r="N5" s="10">
        <f>K5*E5</f>
        <v>27701.774999999998</v>
      </c>
      <c r="O5" s="11">
        <f>N5/E5</f>
        <v>261.33749999999998</v>
      </c>
      <c r="P5" s="10">
        <v>261.33999999999997</v>
      </c>
      <c r="Q5" s="10">
        <f>P5*E5</f>
        <v>27702.039999999997</v>
      </c>
    </row>
    <row r="6" spans="1:17" ht="18.75" x14ac:dyDescent="0.3">
      <c r="A6" s="13"/>
      <c r="B6" s="13"/>
      <c r="C6" s="13"/>
      <c r="D6" s="13"/>
      <c r="E6" s="13"/>
      <c r="F6" s="13"/>
      <c r="G6" s="13"/>
      <c r="H6" s="13"/>
      <c r="I6" s="13"/>
      <c r="J6" s="13"/>
      <c r="K6" s="13"/>
      <c r="L6" s="13"/>
      <c r="M6" s="13"/>
      <c r="N6" s="13"/>
      <c r="O6" s="13"/>
      <c r="P6" s="13"/>
      <c r="Q6" s="13"/>
    </row>
    <row r="7" spans="1:17" ht="18.75" x14ac:dyDescent="0.3">
      <c r="A7" s="3" t="s">
        <v>23</v>
      </c>
      <c r="B7" s="14"/>
      <c r="C7" s="14"/>
      <c r="D7" s="83" t="s">
        <v>26</v>
      </c>
      <c r="E7" s="83"/>
      <c r="F7" s="83"/>
      <c r="G7" s="83"/>
      <c r="H7" s="83"/>
      <c r="I7" s="83"/>
      <c r="J7" s="83"/>
      <c r="K7" s="83"/>
      <c r="L7" s="83"/>
      <c r="M7" s="83"/>
      <c r="N7" s="83"/>
      <c r="O7" s="83"/>
      <c r="P7" s="13"/>
      <c r="Q7" s="4">
        <f>SUM(Q5:Q5)</f>
        <v>27702.039999999997</v>
      </c>
    </row>
  </sheetData>
  <mergeCells count="12">
    <mergeCell ref="D7:O7"/>
    <mergeCell ref="N3:Q3"/>
    <mergeCell ref="A1:Q1"/>
    <mergeCell ref="A2:Q2"/>
    <mergeCell ref="A3:A4"/>
    <mergeCell ref="B3:B4"/>
    <mergeCell ref="C3:C4"/>
    <mergeCell ref="D3:D4"/>
    <mergeCell ref="E3:E4"/>
    <mergeCell ref="F3:H3"/>
    <mergeCell ref="I3:J3"/>
    <mergeCell ref="K3:M3"/>
  </mergeCells>
  <pageMargins left="0.31496062992125984" right="0.31496062992125984" top="0.74803149606299213" bottom="0.35433070866141736" header="0" footer="0"/>
  <pageSetup paperSize="9" scale="50" orientation="landscape" horizontalDpi="180" verticalDpi="18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Лист1</vt:lpstr>
      <vt:lpstr>Лист1 (2)</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2014-03-03T06:03:28Z</cp:lastPrinted>
  <dcterms:created xsi:type="dcterms:W3CDTF">2006-09-28T05:33:49Z</dcterms:created>
  <dcterms:modified xsi:type="dcterms:W3CDTF">2026-08-12T09:10:17Z</dcterms:modified>
</cp:coreProperties>
</file>