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0"/>
  </bookViews>
  <sheets>
    <sheet name="НМЦК (средняя цена)" sheetId="1" state="visible" r:id="rId1"/>
  </sheets>
  <definedNames>
    <definedName name="_xlnm.Print_Area" localSheetId="0">'НМЦК (средняя цена)'!$A$1:$L$9</definedName>
    <definedName name="Excel_BuiltIn_Print_Area" localSheetId="0">'НМЦК (средняя цена)'!$A$1:$L$9</definedName>
    <definedName name="_xlnm._FilterDatabase" localSheetId="0" hidden="1">'НМЦК (средняя цена)'!$A$8:$L$9</definedName>
    <definedName name="_xlnm._FilterDatabase" localSheetId="0" hidden="1">'НМЦК (средняя цена)'!$A$8:$L$9</definedName>
  </definedNames>
  <calcPr/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<sst xmlns="http://schemas.openxmlformats.org/spreadsheetml/2006/main" count="31" uniqueCount="31">
  <si>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 (НМЦК)</t>
  </si>
  <si>
    <t xml:space="preserve">Предмет контракта</t>
  </si>
  <si>
    <t xml:space="preserve">Проведение землеустроительных работ</t>
  </si>
  <si>
    <t xml:space="preserve">Основные характеристики объекта закупки:</t>
  </si>
  <si>
    <t xml:space="preserve">Выполнение работ по уточнению границ  / образованию земельных участков с изготовлением схем расположения  и межевых планов.</t>
  </si>
  <si>
    <t xml:space="preserve">Используемый метод определения НМЦК 
с обоснованием:</t>
  </si>
  <si>
    <t xml:space="preserve">Начальная (максимальная) цена контракта определена посредством метода сопоставимых рыночных цен (анализ рынка) на основании информации о рыночных ценах идентичных услуг, полученных по запросу Заказчика у потенциальных  исполнителей, осуществляющих оказание идентичных услуг, в соответствии с Приказом Минэкономразвития России от 02.10.2013 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</si>
  <si>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Расчет НМЦК</t>
  </si>
  <si>
    <t xml:space="preserve">Наименование оборудования</t>
  </si>
  <si>
    <t xml:space="preserve">ед. изм</t>
  </si>
  <si>
    <t xml:space="preserve"> Количество (объем) закупаемого товара (работы, услуги) </t>
  </si>
  <si>
    <t xml:space="preserve">Количество источников ценовой информации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</si>
  <si>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</si>
  <si>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</si>
  <si>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Поставщик №1   вх. № 566 от 24.02.2026г.                       </t>
  </si>
  <si>
    <t xml:space="preserve">Поставщик № 2   вх. № 108 от 21.01.2026г.                       </t>
  </si>
  <si>
    <t xml:space="preserve">Поставщик № 3   вх. № 4667 от 22.12.2025г.                       </t>
  </si>
  <si>
    <r>
      <t/>
    </r>
    <r>
      <rPr>
        <sz val="10"/>
        <rFont val="Times New Roman"/>
      </rPr>
      <t xml:space="preserve">Средняя арифметическая цена за единицу     &lt;</t>
    </r>
    <r>
      <rPr>
        <i/>
        <sz val="10"/>
        <rFont val="Times New Roman"/>
      </rPr>
      <t>ц</t>
    </r>
    <r>
      <rPr>
        <sz val="10"/>
        <rFont val="Times New Roman"/>
      </rPr>
      <t xml:space="preserve">&gt; </t>
    </r>
  </si>
  <si>
    <t xml:space="preserve">Среднее квадратичное отклонение</t>
  </si>
  <si>
    <r>
      <t/>
    </r>
    <r>
      <rPr>
        <sz val="10"/>
        <rFont val="Times New Roman"/>
      </rP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</si>
  <si>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t/>
    </r>
    <r>
      <rPr>
        <sz val="10"/>
        <rFont val="Times New Roman"/>
      </rP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rFont val="Times New Roman"/>
      </rPr>
      <t>n</t>
    </r>
    <r>
      <rPr>
        <sz val="10"/>
        <rFont val="Times New Roman"/>
      </rPr>
      <t xml:space="preserve"> - количество значений, используемых в расчете;
</t>
    </r>
    <r>
      <rPr>
        <i/>
        <sz val="10"/>
        <rFont val="Times New Roman"/>
      </rPr>
      <t>i</t>
    </r>
    <r>
      <rPr>
        <sz val="10"/>
        <rFont val="Times New Roman"/>
      </rPr>
      <t xml:space="preserve"> - номер источника ценовой информации;
     - цена единицы</t>
    </r>
  </si>
  <si>
    <t xml:space="preserve"> Карачаево-Черкесская Республика, Зеленчукский район, ст-ца Зеленчукская, ул. Заводская, д. 58   (09:06:0040233:41) </t>
  </si>
  <si>
    <t>ед</t>
  </si>
  <si>
    <t xml:space="preserve">Карачаево-Черкесская Республика, Карачаевский район, аул Хурзук, («Башня Мамия-Кала», расположенного по адресу: Российская Федерация,  РНФИ П12090002562)</t>
  </si>
  <si>
    <t xml:space="preserve">Местоположение установлено относительно ориентира: Карачаево-Черкесская Республика, г. Карачаевск, ул. Чкалова (09:10:0070110:7) </t>
  </si>
  <si>
    <t xml:space="preserve">Российская Федерация, Карачаево-Черкесская Республика, м.р-н Прикубанский, с.п. Кавказское, п Кавказский, участок находится примерно в 10 м по направлению на север и на юг от 70-75 км автодороги Лермонтов-Черкесск                              с к/н 09:02:0080101:2545</t>
  </si>
  <si>
    <t xml:space="preserve">Россия, Карачаево-Черкесская Республика, Прикубанский район, в 0,7 киллометрах восточнее с. Счастливое (Скважины разведочная № 128 Предгорная площадь теплоэнергетических подземных вод, с к/н 09:02:0070701:784 / П12090003067)</t>
  </si>
  <si>
    <t xml:space="preserve">Россия, Карачаево-Черкесская Республика, Прикубанский район, в 8 киллометрах восточнее г. Черкесска (Скважины разведочная № 139 Пригородный участок теплоэнергетических подземных вод, с к/н 09:02:0060402:524 / П12090003068)</t>
  </si>
  <si>
    <t xml:space="preserve">Россия, Карачаево-Черкесская Республика, Прикубанский район, на левом берегу БСК, в 3,2 км юго-восточнее г. Черкесска (Скважина поисковая № 5 Черкесский участок питьевых подземных вод, с к/н 09:02:0060401:568 / П12090003071)</t>
  </si>
  <si>
    <t xml:space="preserve">В соответствии с доведенными  лимитами бюджетных обязательств, начальная (максимальная) цена определена в размере </t>
  </si>
  <si>
    <t xml:space="preserve">Исп.   ___________________________ Батчаева Фатима Анзоровна - ведущий специалист-эксперт отдела учета и контроля  использования федерального имущества  распоряжения имуществом, обеспечения деятельности
тел. 8/8782/ 22-03-67
e-mail: F.Batchaeva@rosim.gov.ru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</si>
</sst>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1.000000"/>
      <name val="XO Thames"/>
    </font>
    <font>
      <sz val="11.000000"/>
      <name val="Times New Roman"/>
    </font>
    <font>
      <b/>
      <sz val="11.000000"/>
      <name val="XO Thames"/>
    </font>
    <font>
      <b/>
      <sz val="11.000000"/>
      <name val="Times New Roman"/>
    </font>
    <font>
      <sz val="12.000000"/>
      <name val="Times New Roman"/>
    </font>
    <font>
      <b val="0"/>
      <i val="0"/>
      <strike val="0"/>
      <u val="none"/>
      <sz val="11.000000"/>
      <name val="Times New Roman"/>
    </font>
    <font>
      <sz val="12.000000"/>
      <name val="XO Thames"/>
    </font>
    <font>
      <b/>
      <sz val="12.000000"/>
      <color theme="1"/>
      <name val="Calibri"/>
    </font>
    <font>
      <b/>
      <sz val="12.000000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 tint="0"/>
        <b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1"/>
    <xf fontId="1" fillId="0" borderId="0" numFmtId="41" applyNumberFormat="1" applyFont="1" applyFill="1" applyBorder="1"/>
    <xf fontId="1" fillId="0" borderId="0" numFmtId="44" applyNumberFormat="1" applyFont="1" applyFill="1" applyBorder="1"/>
    <xf fontId="1" fillId="0" borderId="0" numFmtId="42" applyNumberFormat="1" applyFont="1" applyFill="1" applyBorder="1"/>
    <xf fontId="1" fillId="0" borderId="0" numFmtId="9" applyNumberFormat="1" applyFont="1" applyFill="1" applyBorder="1"/>
  </cellStyleXfs>
  <cellXfs count="53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/>
    <xf fontId="5" fillId="0" borderId="0" numFmtId="0" xfId="0" applyFont="1" applyAlignment="1">
      <alignment horizontal="center"/>
    </xf>
    <xf fontId="6" fillId="0" borderId="0" numFmtId="0" xfId="0" applyFont="1" applyAlignment="1">
      <alignment horizontal="center"/>
    </xf>
    <xf fontId="6" fillId="0" borderId="1" numFmtId="0" xfId="0" applyFont="1" applyBorder="1" applyAlignment="1">
      <alignment horizontal="left" vertical="center" wrapText="1"/>
    </xf>
    <xf fontId="6" fillId="0" borderId="2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left" vertical="center" wrapText="1"/>
    </xf>
    <xf fontId="6" fillId="0" borderId="1" numFmtId="0" xfId="0" applyFont="1" applyBorder="1" applyAlignment="1">
      <alignment horizontal="left" vertical="center"/>
    </xf>
    <xf fontId="2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2" fillId="0" borderId="1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top" wrapText="1"/>
    </xf>
    <xf fontId="4" fillId="2" borderId="0" numFmtId="4" xfId="0" applyNumberFormat="1" applyFont="1" applyFill="1" applyAlignment="1">
      <alignment horizontal="center" vertical="center"/>
    </xf>
    <xf fontId="7" fillId="2" borderId="4" numFmtId="3" xfId="0" applyNumberFormat="1" applyFont="1" applyFill="1" applyBorder="1" applyAlignment="1">
      <alignment horizontal="center" vertical="center"/>
    </xf>
    <xf fontId="8" fillId="0" borderId="1" numFmtId="0" xfId="0" applyFont="1" applyBorder="1" applyAlignment="1">
      <alignment horizontal="left" vertical="center" wrapText="1"/>
    </xf>
    <xf fontId="4" fillId="2" borderId="4" numFmtId="4" xfId="0" applyNumberFormat="1" applyFont="1" applyFill="1" applyBorder="1" applyAlignment="1">
      <alignment horizontal="center" vertical="center"/>
    </xf>
    <xf fontId="9" fillId="0" borderId="4" numFmtId="3" xfId="0" applyNumberFormat="1" applyFont="1" applyBorder="1" applyAlignment="1">
      <alignment horizontal="center" vertical="center" wrapText="1"/>
    </xf>
    <xf fontId="9" fillId="0" borderId="4" numFmtId="4" xfId="0" applyNumberFormat="1" applyFont="1" applyBorder="1" applyAlignment="1">
      <alignment horizontal="center" vertical="center" wrapText="1"/>
    </xf>
    <xf fontId="4" fillId="2" borderId="4" numFmtId="4" xfId="0" applyNumberFormat="1" applyFont="1" applyFill="1" applyBorder="1" applyAlignment="1">
      <alignment horizontal="center" vertical="center" wrapText="1"/>
    </xf>
    <xf fontId="8" fillId="2" borderId="1" numFmtId="3" xfId="0" applyNumberFormat="1" applyFont="1" applyFill="1" applyBorder="1" applyAlignment="1">
      <alignment horizontal="center" vertical="center" wrapText="1"/>
    </xf>
    <xf fontId="8" fillId="2" borderId="3" numFmtId="3" xfId="0" applyNumberFormat="1" applyFont="1" applyFill="1" applyBorder="1" applyAlignment="1">
      <alignment horizontal="center" vertical="center" wrapText="1"/>
    </xf>
    <xf fontId="8" fillId="0" borderId="3" numFmtId="0" xfId="0" applyFont="1" applyBorder="1" applyAlignment="1">
      <alignment horizontal="left" vertical="center" wrapText="1"/>
    </xf>
    <xf fontId="4" fillId="3" borderId="0" numFmtId="4" xfId="0" applyNumberFormat="1" applyFont="1" applyFill="1" applyAlignment="1">
      <alignment horizontal="center" vertical="center"/>
    </xf>
    <xf fontId="8" fillId="3" borderId="1" numFmtId="3" xfId="0" applyNumberFormat="1" applyFont="1" applyFill="1" applyBorder="1" applyAlignment="1">
      <alignment horizontal="center" vertical="center" wrapText="1"/>
    </xf>
    <xf fontId="8" fillId="3" borderId="1" numFmtId="0" xfId="0" applyFont="1" applyFill="1" applyBorder="1" applyAlignment="1">
      <alignment horizontal="left" vertical="center" wrapText="1"/>
    </xf>
    <xf fontId="4" fillId="3" borderId="4" numFmtId="4" xfId="0" applyNumberFormat="1" applyFont="1" applyFill="1" applyBorder="1" applyAlignment="1">
      <alignment horizontal="center" vertical="center"/>
    </xf>
    <xf fontId="9" fillId="3" borderId="4" numFmtId="3" xfId="0" applyNumberFormat="1" applyFont="1" applyFill="1" applyBorder="1" applyAlignment="1">
      <alignment horizontal="center" vertical="center" wrapText="1"/>
    </xf>
    <xf fontId="9" fillId="3" borderId="4" numFmtId="4" xfId="0" applyNumberFormat="1" applyFont="1" applyFill="1" applyBorder="1" applyAlignment="1">
      <alignment horizontal="center" vertical="center" wrapText="1"/>
    </xf>
    <xf fontId="4" fillId="3" borderId="4" numFmtId="4" xfId="0" applyNumberFormat="1" applyFont="1" applyFill="1" applyBorder="1" applyAlignment="1">
      <alignment horizontal="center" vertical="center" wrapText="1"/>
    </xf>
    <xf fontId="8" fillId="2" borderId="5" numFmtId="3" xfId="0" applyNumberFormat="1" applyFont="1" applyFill="1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 wrapText="1"/>
    </xf>
    <xf fontId="4" fillId="2" borderId="7" numFmtId="4" xfId="0" applyNumberFormat="1" applyFont="1" applyFill="1" applyBorder="1" applyAlignment="1">
      <alignment horizontal="center" vertical="center"/>
    </xf>
    <xf fontId="9" fillId="0" borderId="7" numFmtId="3" xfId="0" applyNumberFormat="1" applyFont="1" applyBorder="1" applyAlignment="1">
      <alignment horizontal="center" vertical="center" wrapText="1"/>
    </xf>
    <xf fontId="9" fillId="0" borderId="7" numFmtId="4" xfId="0" applyNumberFormat="1" applyFont="1" applyBorder="1" applyAlignment="1">
      <alignment horizontal="center" vertical="center" wrapText="1"/>
    </xf>
    <xf fontId="4" fillId="2" borderId="7" numFmtId="4" xfId="0" applyNumberFormat="1" applyFont="1" applyFill="1" applyBorder="1" applyAlignment="1">
      <alignment horizontal="center" vertical="center" wrapText="1"/>
    </xf>
    <xf fontId="4" fillId="2" borderId="8" numFmtId="4" xfId="0" applyNumberFormat="1" applyFont="1" applyFill="1" applyBorder="1" applyAlignment="1">
      <alignment horizontal="center" vertical="center"/>
    </xf>
    <xf fontId="10" fillId="0" borderId="0" numFmtId="0" xfId="0" applyFont="1" applyAlignment="1">
      <alignment vertical="center"/>
    </xf>
    <xf fontId="11" fillId="0" borderId="9" numFmtId="0" xfId="0" applyFont="1" applyBorder="1" applyAlignment="1">
      <alignment horizontal="center" vertical="center"/>
    </xf>
    <xf fontId="11" fillId="0" borderId="7" numFmtId="0" xfId="0" applyFont="1" applyBorder="1" applyAlignment="1">
      <alignment horizontal="center" vertical="center"/>
    </xf>
    <xf fontId="11" fillId="0" borderId="8" numFmtId="0" xfId="0" applyFont="1" applyBorder="1" applyAlignment="1">
      <alignment horizontal="center" vertical="center"/>
    </xf>
    <xf fontId="11" fillId="0" borderId="4" numFmtId="4" xfId="0" applyNumberFormat="1" applyFont="1" applyBorder="1" applyAlignment="1">
      <alignment horizontal="center" vertical="center"/>
    </xf>
    <xf fontId="2" fillId="0" borderId="0" numFmtId="0" xfId="0" applyFont="1" applyAlignment="1">
      <alignment horizontal="left" wrapText="1"/>
    </xf>
    <xf fontId="2" fillId="0" borderId="0" numFmtId="4" xfId="0" applyNumberFormat="1" applyFont="1"/>
    <xf fontId="2" fillId="0" borderId="0" numFmtId="4" xfId="0" applyNumberFormat="1" applyFont="1" applyAlignment="1">
      <alignment horizontal="center"/>
    </xf>
    <xf fontId="12" fillId="0" borderId="0" numFmtId="4" xfId="0" applyNumberFormat="1" applyFont="1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2808</xdr:colOff>
      <xdr:row>7</xdr:row>
      <xdr:rowOff>954434</xdr:rowOff>
    </xdr:from>
    <xdr:to>
      <xdr:col>11</xdr:col>
      <xdr:colOff>18305</xdr:colOff>
      <xdr:row>7</xdr:row>
      <xdr:rowOff>1301501</xdr:rowOff>
    </xdr:to>
    <xdr:pic>
      <xdr:nvPicPr>
        <xdr:cNvPr id="1025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18557</xdr:colOff>
      <xdr:row>7</xdr:row>
      <xdr:rowOff>922883</xdr:rowOff>
    </xdr:from>
    <xdr:to>
      <xdr:col>9</xdr:col>
      <xdr:colOff>993288</xdr:colOff>
      <xdr:row>7</xdr:row>
      <xdr:rowOff>1364605</xdr:rowOff>
    </xdr:to>
    <xdr:pic>
      <xdr:nvPicPr>
        <xdr:cNvPr id="1026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1601240</xdr:rowOff>
    </xdr:from>
    <xdr:to>
      <xdr:col>12</xdr:col>
      <xdr:colOff>0</xdr:colOff>
      <xdr:row>7</xdr:row>
      <xdr:rowOff>1964083</xdr:rowOff>
    </xdr:to>
    <xdr:pic>
      <xdr:nvPicPr>
        <xdr:cNvPr id="1027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1725274" y="4792115"/>
          <a:ext cx="1504949" cy="362842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237367</xdr:colOff>
      <xdr:row>7</xdr:row>
      <xdr:rowOff>1246286</xdr:rowOff>
    </xdr:from>
    <xdr:to>
      <xdr:col>11</xdr:col>
      <xdr:colOff>387660</xdr:colOff>
      <xdr:row>7</xdr:row>
      <xdr:rowOff>1475035</xdr:rowOff>
    </xdr:to>
    <xdr:pic>
      <xdr:nvPicPr>
        <xdr:cNvPr id="1028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5" zoomScale="100" workbookViewId="0">
      <selection activeCell="K10" activeCellId="0" sqref="K10"/>
    </sheetView>
  </sheetViews>
  <sheetFormatPr baseColWidth="8" defaultRowHeight="15.800000000000001" customHeight="1"/>
  <cols>
    <col customWidth="1" min="1" max="1" style="1" width="9.6796900000000008"/>
    <col customWidth="1" min="2" max="2" style="2" width="32.824199999999998"/>
    <col customWidth="1" min="3" max="3" style="1" width="13.5352"/>
    <col customWidth="1" min="4" max="4" style="1" width="10.9648"/>
    <col customWidth="1" min="5" max="5" style="1" width="11.390599999999999"/>
    <col customWidth="1" min="6" max="7" style="1" width="16.390599999999999"/>
    <col customWidth="1" min="8" max="8" style="1" width="15.109400000000001"/>
    <col customWidth="1" min="9" max="9" style="1" width="15.5352"/>
    <col customWidth="1" min="10" max="10" style="1" width="15.390599999999999"/>
    <col customWidth="1" min="11" max="11" style="1" width="18.253900000000002"/>
    <col customWidth="1" min="12" max="12" style="1" width="22.5352"/>
    <col customWidth="1" min="13" max="256" style="1" width="9.1093799999999998"/>
  </cols>
  <sheetData>
    <row r="1" s="3" customFormat="1" ht="24" customHeight="1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="3" customFormat="1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="3" customFormat="1" ht="27" customHeight="1">
      <c r="A3" s="6" t="s">
        <v>1</v>
      </c>
      <c r="B3" s="6"/>
      <c r="C3" s="6"/>
      <c r="D3" s="6"/>
      <c r="E3" s="6"/>
      <c r="F3" s="6" t="s">
        <v>2</v>
      </c>
      <c r="G3" s="6"/>
      <c r="H3" s="6"/>
      <c r="I3" s="6"/>
      <c r="J3" s="6"/>
      <c r="K3" s="6"/>
      <c r="L3" s="6"/>
    </row>
    <row r="4" s="3" customFormat="1" ht="30.75" customHeight="1">
      <c r="A4" s="7" t="s">
        <v>3</v>
      </c>
      <c r="B4" s="7"/>
      <c r="C4" s="7"/>
      <c r="D4" s="7"/>
      <c r="E4" s="7"/>
      <c r="F4" s="8" t="s">
        <v>4</v>
      </c>
      <c r="G4" s="8"/>
      <c r="H4" s="8"/>
      <c r="I4" s="8"/>
      <c r="J4" s="8"/>
      <c r="K4" s="8"/>
      <c r="L4" s="8"/>
    </row>
    <row r="5" s="3" customFormat="1" ht="89.25" customHeight="1">
      <c r="A5" s="6" t="s">
        <v>5</v>
      </c>
      <c r="B5" s="6"/>
      <c r="C5" s="6"/>
      <c r="D5" s="6"/>
      <c r="E5" s="6"/>
      <c r="F5" s="8" t="s">
        <v>6</v>
      </c>
      <c r="G5" s="8"/>
      <c r="H5" s="8"/>
      <c r="I5" s="8"/>
      <c r="J5" s="8"/>
      <c r="K5" s="8"/>
      <c r="L5" s="8"/>
    </row>
    <row r="6" s="3" customFormat="1" ht="25.5" customHeight="1">
      <c r="A6" s="9" t="s">
        <v>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39" customHeight="1">
      <c r="A7" s="10"/>
      <c r="B7" s="11" t="s">
        <v>8</v>
      </c>
      <c r="C7" s="10" t="s">
        <v>9</v>
      </c>
      <c r="D7" s="12" t="s">
        <v>10</v>
      </c>
      <c r="E7" s="12" t="s">
        <v>11</v>
      </c>
      <c r="F7" s="12"/>
      <c r="G7" s="12"/>
      <c r="H7" s="12"/>
      <c r="I7" s="13" t="s">
        <v>12</v>
      </c>
      <c r="J7" s="13"/>
      <c r="K7" s="13"/>
      <c r="L7" s="14" t="s">
        <v>13</v>
      </c>
    </row>
    <row r="8" ht="159" customHeight="1">
      <c r="A8" s="15"/>
      <c r="B8" s="16"/>
      <c r="C8" s="15"/>
      <c r="D8" s="17"/>
      <c r="E8" s="17"/>
      <c r="F8" s="18" t="s">
        <v>14</v>
      </c>
      <c r="G8" s="18" t="s">
        <v>15</v>
      </c>
      <c r="H8" s="18" t="s">
        <v>16</v>
      </c>
      <c r="I8" s="17" t="s">
        <v>17</v>
      </c>
      <c r="J8" s="19" t="s">
        <v>18</v>
      </c>
      <c r="K8" s="19" t="s">
        <v>19</v>
      </c>
      <c r="L8" s="19" t="s">
        <v>20</v>
      </c>
    </row>
    <row r="9" s="20" customFormat="1" ht="86.25" customHeight="1">
      <c r="A9" s="21">
        <v>1</v>
      </c>
      <c r="B9" s="22" t="s">
        <v>21</v>
      </c>
      <c r="C9" s="23" t="s">
        <v>22</v>
      </c>
      <c r="D9" s="24">
        <v>1</v>
      </c>
      <c r="E9" s="24">
        <v>3</v>
      </c>
      <c r="F9" s="25">
        <v>15000</v>
      </c>
      <c r="G9" s="25">
        <v>12000</v>
      </c>
      <c r="H9" s="25">
        <v>10000</v>
      </c>
      <c r="I9" s="26">
        <f>(F9+G9+H9)/3</f>
        <v>12333.333333333334</v>
      </c>
      <c r="J9" s="23">
        <f>SQRT((POWER(F9-I9,2)+POWER(H9-I9,2)+POWER(G9-I9,2))/(E9-1))</f>
        <v>2516.6114784235833</v>
      </c>
      <c r="K9" s="23">
        <f>J9/I9*100</f>
        <v>20.404957933164187</v>
      </c>
      <c r="L9" s="26">
        <f>I9*D9</f>
        <v>12333.333333333334</v>
      </c>
      <c r="M9" s="20"/>
    </row>
    <row r="10" s="20" customFormat="1" ht="86.25" customHeight="1">
      <c r="A10" s="21">
        <v>2</v>
      </c>
      <c r="B10" s="22" t="s">
        <v>23</v>
      </c>
      <c r="C10" s="23" t="s">
        <v>22</v>
      </c>
      <c r="D10" s="24">
        <v>1</v>
      </c>
      <c r="E10" s="24">
        <v>3</v>
      </c>
      <c r="F10" s="25">
        <v>17000</v>
      </c>
      <c r="G10" s="25">
        <v>15000</v>
      </c>
      <c r="H10" s="25">
        <v>15000</v>
      </c>
      <c r="I10" s="26">
        <f t="shared" ref="I10:I15" si="0">(F10+G10+H10)/3</f>
        <v>15666.666666666666</v>
      </c>
      <c r="J10" s="23">
        <f t="shared" ref="J10:J15" si="1">SQRT((POWER(F10-I10,2)+POWER(H10-I10,2)+POWER(G10-I10,2))/(E10-1))</f>
        <v>1154.7005383792514</v>
      </c>
      <c r="K10" s="23">
        <f t="shared" ref="K10:K15" si="2">J10/I10*100</f>
        <v>7.3704289683782012</v>
      </c>
      <c r="L10" s="26">
        <f t="shared" ref="L10:L15" si="3">I10*D10</f>
        <v>15666.666666666666</v>
      </c>
      <c r="M10" s="20"/>
    </row>
    <row r="11" s="20" customFormat="1" ht="86.25" customHeight="1">
      <c r="A11" s="27">
        <v>3</v>
      </c>
      <c r="B11" s="22" t="s">
        <v>24</v>
      </c>
      <c r="C11" s="23" t="s">
        <v>22</v>
      </c>
      <c r="D11" s="24">
        <v>1</v>
      </c>
      <c r="E11" s="24">
        <v>3</v>
      </c>
      <c r="F11" s="25">
        <v>15000</v>
      </c>
      <c r="G11" s="25">
        <v>12000</v>
      </c>
      <c r="H11" s="25">
        <v>10000</v>
      </c>
      <c r="I11" s="26">
        <f t="shared" si="0"/>
        <v>12333.333333333334</v>
      </c>
      <c r="J11" s="23">
        <f t="shared" si="1"/>
        <v>2516.6114784235833</v>
      </c>
      <c r="K11" s="23">
        <f t="shared" si="2"/>
        <v>20.404957933164187</v>
      </c>
      <c r="L11" s="26">
        <f t="shared" si="3"/>
        <v>12333.333333333334</v>
      </c>
      <c r="M11" s="20"/>
    </row>
    <row r="12" s="20" customFormat="1" ht="125.25" customHeight="1">
      <c r="A12" s="28">
        <v>4</v>
      </c>
      <c r="B12" s="29" t="s">
        <v>25</v>
      </c>
      <c r="C12" s="23" t="s">
        <v>22</v>
      </c>
      <c r="D12" s="24">
        <v>1</v>
      </c>
      <c r="E12" s="24">
        <v>3</v>
      </c>
      <c r="F12" s="25">
        <v>20000</v>
      </c>
      <c r="G12" s="25">
        <v>15000</v>
      </c>
      <c r="H12" s="25">
        <v>15000</v>
      </c>
      <c r="I12" s="26">
        <f t="shared" si="0"/>
        <v>16666.666666666668</v>
      </c>
      <c r="J12" s="23">
        <f t="shared" si="1"/>
        <v>2886.7513459481288</v>
      </c>
      <c r="K12" s="23">
        <f t="shared" si="2"/>
        <v>17.320508075688771</v>
      </c>
      <c r="L12" s="26">
        <f t="shared" si="3"/>
        <v>16666.666666666668</v>
      </c>
      <c r="M12" s="20"/>
    </row>
    <row r="13" s="30" customFormat="1" ht="125.25" customHeight="1">
      <c r="A13" s="31">
        <v>12</v>
      </c>
      <c r="B13" s="32" t="s">
        <v>26</v>
      </c>
      <c r="C13" s="33" t="s">
        <v>22</v>
      </c>
      <c r="D13" s="34">
        <v>1</v>
      </c>
      <c r="E13" s="34">
        <v>3</v>
      </c>
      <c r="F13" s="35">
        <v>15000</v>
      </c>
      <c r="G13" s="35">
        <v>12000</v>
      </c>
      <c r="H13" s="35">
        <v>15000</v>
      </c>
      <c r="I13" s="36">
        <f t="shared" si="0"/>
        <v>14000</v>
      </c>
      <c r="J13" s="33">
        <f t="shared" si="1"/>
        <v>1732.0508075688772</v>
      </c>
      <c r="K13" s="33">
        <f t="shared" si="2"/>
        <v>12.371791482634837</v>
      </c>
      <c r="L13" s="36">
        <f t="shared" si="3"/>
        <v>14000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="30" customFormat="1" ht="125.25" customHeight="1">
      <c r="A14" s="31">
        <v>13</v>
      </c>
      <c r="B14" s="32" t="s">
        <v>27</v>
      </c>
      <c r="C14" s="33" t="s">
        <v>22</v>
      </c>
      <c r="D14" s="34">
        <v>1</v>
      </c>
      <c r="E14" s="34">
        <v>3</v>
      </c>
      <c r="F14" s="35">
        <v>15000</v>
      </c>
      <c r="G14" s="35">
        <v>12000</v>
      </c>
      <c r="H14" s="35">
        <v>15000</v>
      </c>
      <c r="I14" s="36">
        <f t="shared" si="0"/>
        <v>14000</v>
      </c>
      <c r="J14" s="33">
        <f t="shared" si="1"/>
        <v>1732.0508075688772</v>
      </c>
      <c r="K14" s="33">
        <f t="shared" si="2"/>
        <v>12.371791482634837</v>
      </c>
      <c r="L14" s="36">
        <f t="shared" si="3"/>
        <v>14000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="30" customFormat="1" ht="125.25" customHeight="1">
      <c r="A15" s="31">
        <v>16</v>
      </c>
      <c r="B15" s="32" t="s">
        <v>28</v>
      </c>
      <c r="C15" s="33" t="s">
        <v>22</v>
      </c>
      <c r="D15" s="34">
        <v>1</v>
      </c>
      <c r="E15" s="34">
        <v>3</v>
      </c>
      <c r="F15" s="35">
        <v>15000</v>
      </c>
      <c r="G15" s="35">
        <v>12000</v>
      </c>
      <c r="H15" s="35">
        <v>15000</v>
      </c>
      <c r="I15" s="36">
        <f t="shared" si="0"/>
        <v>14000</v>
      </c>
      <c r="J15" s="33">
        <f t="shared" si="1"/>
        <v>1732.0508075688772</v>
      </c>
      <c r="K15" s="33">
        <f t="shared" si="2"/>
        <v>12.371791482634837</v>
      </c>
      <c r="L15" s="36">
        <f t="shared" si="3"/>
        <v>14000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="20" customFormat="1" ht="36" customHeight="1">
      <c r="A16" s="37"/>
      <c r="B16" s="38"/>
      <c r="C16" s="39"/>
      <c r="D16" s="40"/>
      <c r="E16" s="40"/>
      <c r="F16" s="41"/>
      <c r="G16" s="41"/>
      <c r="H16" s="41"/>
      <c r="I16" s="42"/>
      <c r="J16" s="39"/>
      <c r="K16" s="43"/>
      <c r="L16" s="26">
        <f>SUM(L9:L15)</f>
        <v>99000</v>
      </c>
      <c r="M16" s="20"/>
    </row>
    <row r="17" s="44" customFormat="1" ht="41.25" customHeight="1">
      <c r="A17" s="45" t="s">
        <v>29</v>
      </c>
      <c r="B17" s="46"/>
      <c r="C17" s="46"/>
      <c r="D17" s="46"/>
      <c r="E17" s="46"/>
      <c r="F17" s="46"/>
      <c r="G17" s="46"/>
      <c r="H17" s="46"/>
      <c r="I17" s="46"/>
      <c r="J17" s="46"/>
      <c r="K17" s="47"/>
      <c r="L17" s="48">
        <v>90000</v>
      </c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</row>
    <row r="18" ht="15.800000000000001" customHeight="1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ht="72" customHeight="1">
      <c r="A19" s="49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1"/>
    </row>
    <row r="20" ht="15.800000000000001" customHeight="1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ht="15.800000000000001">
      <c r="A21" s="1"/>
      <c r="B21" s="2"/>
      <c r="C21" s="1"/>
      <c r="D21" s="1"/>
      <c r="E21" s="1"/>
      <c r="F21" s="1"/>
      <c r="G21" s="1"/>
      <c r="H21" s="50"/>
      <c r="I21" s="50"/>
      <c r="J21" s="50"/>
      <c r="K21" s="50"/>
      <c r="L21" s="1"/>
      <c r="M21" s="1"/>
    </row>
    <row r="22" ht="15.800000000000001">
      <c r="A22" s="1"/>
      <c r="B22" s="2"/>
      <c r="C22" s="1"/>
      <c r="D22" s="1"/>
      <c r="E22" s="1"/>
      <c r="F22" s="1"/>
      <c r="G22" s="1"/>
      <c r="H22" s="50"/>
      <c r="I22" s="50"/>
      <c r="J22" s="50"/>
      <c r="K22" s="50"/>
      <c r="L22" s="1"/>
      <c r="M22" s="1"/>
    </row>
    <row r="23" ht="15.800000000000001">
      <c r="A23" s="1"/>
      <c r="B23" s="2"/>
      <c r="C23" s="1"/>
      <c r="D23" s="1"/>
      <c r="E23" s="1"/>
      <c r="F23" s="1"/>
      <c r="G23" s="1"/>
      <c r="H23" s="50"/>
      <c r="I23" s="50"/>
      <c r="J23" s="50"/>
      <c r="K23" s="51"/>
      <c r="L23" s="1"/>
      <c r="M23" s="1"/>
    </row>
    <row r="24" ht="15.800000000000001">
      <c r="A24" s="1"/>
      <c r="B24" s="2"/>
      <c r="C24" s="1"/>
      <c r="D24" s="1"/>
      <c r="E24" s="1"/>
      <c r="F24" s="1"/>
      <c r="G24" s="1"/>
      <c r="H24" s="50"/>
      <c r="I24" s="50"/>
      <c r="J24" s="50"/>
      <c r="K24" s="51"/>
      <c r="L24" s="1"/>
      <c r="M24" s="1"/>
    </row>
    <row r="25" ht="15.800000000000001">
      <c r="A25" s="1"/>
      <c r="B25" s="2"/>
      <c r="C25" s="1"/>
      <c r="D25" s="1"/>
      <c r="E25" s="1"/>
      <c r="F25" s="1"/>
      <c r="G25" s="1"/>
      <c r="H25" s="50"/>
      <c r="I25" s="50"/>
      <c r="J25" s="50"/>
      <c r="K25" s="51"/>
      <c r="L25" s="1"/>
      <c r="M25" s="1"/>
    </row>
    <row r="26" ht="15.800000000000001">
      <c r="A26" s="1"/>
      <c r="B26" s="2"/>
      <c r="C26" s="1"/>
      <c r="D26" s="1"/>
      <c r="E26" s="1"/>
      <c r="F26" s="1"/>
      <c r="G26" s="1"/>
      <c r="H26" s="50"/>
      <c r="I26" s="50"/>
      <c r="J26" s="50"/>
      <c r="K26" s="51"/>
      <c r="L26" s="1"/>
      <c r="M26" s="1"/>
    </row>
    <row r="27" ht="15.800000000000001">
      <c r="H27" s="50"/>
      <c r="I27" s="50"/>
      <c r="J27" s="50"/>
      <c r="K27" s="51"/>
      <c r="L27" s="1"/>
      <c r="M27" s="1"/>
    </row>
    <row r="28" ht="15.800000000000001">
      <c r="H28" s="50"/>
      <c r="I28" s="50"/>
      <c r="J28" s="50"/>
      <c r="K28" s="51"/>
      <c r="M28" s="1"/>
    </row>
    <row r="29" ht="15.800000000000001">
      <c r="H29" s="50"/>
      <c r="I29" s="50"/>
      <c r="J29" s="50"/>
      <c r="K29" s="51"/>
      <c r="M29" s="1"/>
    </row>
    <row r="30" ht="15.800000000000001">
      <c r="H30" s="50"/>
      <c r="I30" s="50"/>
      <c r="J30" s="50"/>
      <c r="K30" s="51"/>
      <c r="M30" s="1"/>
    </row>
    <row r="31" ht="15.800000000000001">
      <c r="H31" s="50"/>
      <c r="I31" s="50"/>
      <c r="J31" s="50"/>
      <c r="K31" s="51"/>
      <c r="M31" s="1"/>
    </row>
    <row r="32" ht="15.800000000000001">
      <c r="H32" s="50"/>
      <c r="I32" s="50"/>
      <c r="J32" s="50"/>
      <c r="K32" s="51"/>
      <c r="M32" s="1"/>
    </row>
    <row r="33" ht="15.800000000000001">
      <c r="H33" s="50"/>
      <c r="I33" s="50"/>
      <c r="J33" s="50"/>
      <c r="K33" s="51"/>
      <c r="M33" s="1"/>
    </row>
    <row r="34" ht="15.800000000000001">
      <c r="I34" s="52"/>
      <c r="J34" s="52"/>
      <c r="M34" s="1"/>
    </row>
    <row r="35" ht="15.800000000000001">
      <c r="I35" s="50"/>
      <c r="J35" s="50"/>
      <c r="M35" s="1"/>
    </row>
    <row r="36" ht="15.800000000000001">
      <c r="I36" s="50"/>
      <c r="J36" s="50"/>
      <c r="M36" s="1"/>
    </row>
    <row r="37" ht="15.800000000000001">
      <c r="I37" s="50"/>
      <c r="J37" s="50"/>
      <c r="M37" s="1"/>
    </row>
    <row r="38" ht="15.800000000000001">
      <c r="I38" s="50"/>
      <c r="J38" s="50"/>
      <c r="M38" s="1"/>
    </row>
    <row r="39" ht="15.800000000000001">
      <c r="I39" s="50"/>
      <c r="J39" s="50"/>
      <c r="M39" s="1"/>
    </row>
    <row r="40" ht="15.800000000000001">
      <c r="I40" s="50"/>
      <c r="J40" s="50"/>
      <c r="M40" s="1"/>
    </row>
    <row r="41" ht="15.800000000000001">
      <c r="I41" s="50"/>
      <c r="J41" s="50"/>
      <c r="M41" s="1"/>
    </row>
    <row r="42" ht="15.800000000000001">
      <c r="I42" s="50"/>
      <c r="J42" s="50"/>
      <c r="M42" s="1"/>
    </row>
    <row r="43" ht="15.800000000000001">
      <c r="I43" s="50"/>
      <c r="J43" s="50"/>
    </row>
    <row r="44" ht="15.800000000000001">
      <c r="I44" s="50"/>
      <c r="J44" s="50"/>
    </row>
    <row r="45" ht="15.800000000000001">
      <c r="I45" s="50"/>
      <c r="J45" s="50"/>
    </row>
    <row r="46" ht="15.800000000000001">
      <c r="I46" s="50"/>
      <c r="J46" s="50"/>
    </row>
    <row r="47" ht="15.800000000000001">
      <c r="I47" s="50"/>
      <c r="J47" s="50"/>
    </row>
  </sheetData>
  <autoFilter ref="A8:L9"/>
  <mergeCells count="18">
    <mergeCell ref="B1:L1"/>
    <mergeCell ref="A3:E3"/>
    <mergeCell ref="F3:L3"/>
    <mergeCell ref="A4:E4"/>
    <mergeCell ref="F4:L4"/>
    <mergeCell ref="A5:E5"/>
    <mergeCell ref="F5:L5"/>
    <mergeCell ref="A6:L6"/>
    <mergeCell ref="A7:A8"/>
    <mergeCell ref="B7:B8"/>
    <mergeCell ref="C7:C8"/>
    <mergeCell ref="D7:D8"/>
    <mergeCell ref="E7:E8"/>
    <mergeCell ref="F7:H7"/>
    <mergeCell ref="I7:K7"/>
    <mergeCell ref="A17:K17"/>
    <mergeCell ref="A19:L19"/>
    <mergeCell ref="K23:K33"/>
  </mergeCells>
  <printOptions headings="0" gridLines="0"/>
  <pageMargins left="0.25196850393700787" right="0.25196850393700787" top="0.31889763779527563" bottom="0.25984251968503941" header="0.51181100000000002" footer="0.51181100000000002"/>
  <pageSetup paperSize="9" scale="75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f.batchaeva</cp:lastModifiedBy>
  <cp:revision>20</cp:revision>
  <dcterms:created xsi:type="dcterms:W3CDTF">2014-02-03T17:42:00Z</dcterms:created>
  <dcterms:modified xsi:type="dcterms:W3CDTF">2026-02-24T09:48:56Z</dcterms:modified>
</cp:coreProperties>
</file>