
<file path=[Content_Types].xml><?xml version="1.0" encoding="utf-8"?>
<Types xmlns="http://schemas.openxmlformats.org/package/2006/content-types">
  <Default Extension="svg" ContentType="image/svg+xml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НМЦК шиномонтаж" sheetId="1" state="visible" r:id="rId1"/>
    <sheet name="Лист1" sheetId="2" state="visible" r:id="rId2"/>
  </sheets>
  <calcPr refMode="R1C1"/>
</workbook>
</file>

<file path=xl/sharedStrings.xml><?xml version="1.0" encoding="utf-8"?>
<sst xmlns="http://schemas.openxmlformats.org/spreadsheetml/2006/main" count="27" uniqueCount="27">
  <si>
    <t xml:space="preserve">  Демонтаж и монтаж сплитсистемы НМЦ</t>
  </si>
  <si>
    <t xml:space="preserve">РАСЧЕТ СРЕДНЕЙ СТОИМОСТИ</t>
  </si>
  <si>
    <t>№</t>
  </si>
  <si>
    <t xml:space="preserve">Наименование услуги (работы, товара)</t>
  </si>
  <si>
    <t xml:space="preserve">ед. изм.</t>
  </si>
  <si>
    <t xml:space="preserve">кол-во (объем)</t>
  </si>
  <si>
    <t xml:space="preserve">Цена единицу услуги/товара, руб.</t>
  </si>
  <si>
    <t xml:space="preserve">Однородность совокупности значений выявленных цен, используемых в расчете НМЦК</t>
  </si>
  <si>
    <t xml:space="preserve">КП 1</t>
  </si>
  <si>
    <t xml:space="preserve">КП 2</t>
  </si>
  <si>
    <t xml:space="preserve">КП 3</t>
  </si>
  <si>
    <t xml:space="preserve">Средняя арифметическая цена за единицу &lt;ц&gt; , с округлением</t>
  </si>
  <si>
    <t xml:space="preserve">Среднее квадратичное отклонение</t>
  </si>
  <si>
    <r>
      <rPr>
        <b/>
        <sz val="9"/>
        <rFont val="Times New Roman"/>
      </rPr>
      <t xml:space="preserve">коэффициент вариации цен V (%)</t>
    </r>
    <r>
      <rPr>
        <b/>
        <sz val="12"/>
        <rFont val="Times New Roman"/>
      </rPr>
      <t xml:space="preserve">           </t>
    </r>
    <r>
      <rPr>
        <i/>
        <sz val="12"/>
        <rFont val="Times New Roman"/>
      </rPr>
      <t xml:space="preserve">         (не должен превышать 33%)</t>
    </r>
  </si>
  <si>
    <t xml:space="preserve">Средняя сумма цен единиц товара, работы, услуги</t>
  </si>
  <si>
    <t xml:space="preserve">Минимальная сумма цен единиц товара, работы, услуги</t>
  </si>
  <si>
    <t xml:space="preserve">Демонтаж кондиционера (12мод) и монтаж кондиционера Aeronik ASI-12HS5 ( трасса стандартная меньше 3 метров) на адрес: 
ул. Фрунзе, д.67 -  2й - этаж (лестница 5м)</t>
  </si>
  <si>
    <t xml:space="preserve">усл. ед.</t>
  </si>
  <si>
    <t xml:space="preserve">Демонтаж кондиционера (12мод) и монтаж кондиционера Aeronik ASI-12HS5 ( трасса стандартная меньше 3 метров) на адрес: 
пер. Госпитальный, д. 4   1й - этаж</t>
  </si>
  <si>
    <t>ИТОГО</t>
  </si>
  <si>
    <t xml:space="preserve">Коэффициент вариации цен не превышает 33%, совокупность цен принимается однородной.</t>
  </si>
  <si>
    <t xml:space="preserve">В результате проведенного расчета Н(М)Ц контракта составила (в руб.): 44 000,00 руб.</t>
  </si>
  <si>
    <t>Кемерово</t>
  </si>
  <si>
    <t xml:space="preserve">Барнаул </t>
  </si>
  <si>
    <t>Новосибирск</t>
  </si>
  <si>
    <t>Омск</t>
  </si>
  <si>
    <t>Томск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</si>
</sst>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9">
    <font>
      <sz val="11.000000"/>
      <color theme="1"/>
      <name val="Calibri"/>
    </font>
    <font>
      <sz val="12.000000"/>
      <name val="Times New Roman"/>
    </font>
    <font>
      <b/>
      <sz val="14.000000"/>
      <name val="Times New Roman"/>
    </font>
    <font>
      <b/>
      <sz val="12.000000"/>
      <name val="Times New Roman"/>
    </font>
    <font>
      <b/>
      <sz val="11.000000"/>
      <name val="Times New Roman"/>
    </font>
    <font>
      <b val="0"/>
      <i val="0"/>
      <strike val="0"/>
      <u val="none"/>
      <sz val="12.000000"/>
      <name val="Liberation Serif"/>
    </font>
    <font>
      <i val="0"/>
      <strike val="0"/>
      <u val="none"/>
      <sz val="12.000000"/>
      <name val="Liberation Serif"/>
    </font>
    <font>
      <sz val="14.000000"/>
      <name val="Liberation Serif"/>
    </font>
    <font>
      <b/>
      <sz val="14.000000"/>
      <color theme="1"/>
      <name val="Liberation Serif"/>
    </font>
  </fonts>
  <fills count="14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26"/>
        <bgColor indexed="26"/>
      </patternFill>
    </fill>
    <fill>
      <patternFill patternType="solid">
        <fgColor indexed="65"/>
        <bgColor indexed="65"/>
      </patternFill>
    </fill>
  </fills>
  <borders count="11">
    <border>
      <left style="none"/>
      <right style="none"/>
      <top style="none"/>
      <bottom style="none"/>
      <diagonal style="none"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4">
    <xf fontId="0" fillId="0" borderId="0" numFmtId="0" applyNumberFormat="1" applyFont="1" applyFill="1" applyBorder="1"/>
    <xf fontId="0" fillId="2" borderId="0" numFmtId="0" applyNumberFormat="1" applyFont="1" applyFill="1" applyBorder="1"/>
    <xf fontId="0" fillId="3" borderId="0" numFmtId="0" applyNumberFormat="1" applyFont="1" applyFill="1" applyBorder="1"/>
    <xf fontId="0" fillId="4" borderId="0" numFmtId="0" applyNumberFormat="1" applyFont="1" applyFill="1" applyBorder="1"/>
    <xf fontId="0" fillId="5" borderId="0" numFmtId="0" applyNumberFormat="1" applyFont="1" applyFill="1" applyBorder="1"/>
    <xf fontId="0" fillId="6" borderId="0" numFmtId="0" applyNumberFormat="1" applyFont="1" applyFill="1" applyBorder="1"/>
    <xf fontId="0" fillId="7" borderId="0" numFmtId="0" applyNumberFormat="1" applyFont="1" applyFill="1" applyBorder="1"/>
    <xf fontId="0" fillId="8" borderId="0" numFmtId="0" applyNumberFormat="1" applyFont="1" applyFill="1" applyBorder="1"/>
    <xf fontId="0" fillId="9" borderId="0" numFmtId="0" applyNumberFormat="1" applyFont="1" applyFill="1" applyBorder="1"/>
    <xf fontId="0" fillId="10" borderId="0" numFmtId="0" applyNumberFormat="1" applyFont="1" applyFill="1" applyBorder="1"/>
    <xf fontId="0" fillId="5" borderId="0" numFmtId="0" applyNumberFormat="1" applyFont="1" applyFill="1" applyBorder="1"/>
    <xf fontId="0" fillId="8" borderId="0" numFmtId="0" applyNumberFormat="1" applyFont="1" applyFill="1" applyBorder="1"/>
    <xf fontId="0" fillId="11" borderId="0" numFmtId="0" applyNumberFormat="1" applyFont="1" applyFill="1" applyBorder="1"/>
    <xf fontId="0" fillId="12" borderId="1" numFmtId="0" applyNumberFormat="1" applyFont="1" applyFill="1" applyBorder="1"/>
  </cellStyleXfs>
  <cellXfs count="33">
    <xf fontId="0" fillId="0" borderId="0" numFmtId="0" xfId="0"/>
    <xf fontId="1" fillId="0" borderId="0" numFmtId="0" xfId="0" applyFont="1" applyAlignment="1">
      <alignment wrapText="1"/>
    </xf>
    <xf fontId="2" fillId="0" borderId="0" numFmtId="0" xfId="0" applyFont="1" applyAlignment="1">
      <alignment horizontal="center" wrapText="1"/>
    </xf>
    <xf fontId="2" fillId="0" borderId="0" numFmtId="0" xfId="0" applyFont="1" applyAlignment="1">
      <alignment horizontal="center" vertical="center" wrapText="1"/>
    </xf>
    <xf fontId="3" fillId="0" borderId="2" numFmtId="0" xfId="0" applyFont="1" applyBorder="1" applyAlignment="1">
      <alignment horizontal="center" wrapText="1"/>
    </xf>
    <xf fontId="3" fillId="0" borderId="3" numFmtId="0" xfId="0" applyFont="1" applyBorder="1" applyAlignment="1">
      <alignment vertical="center" wrapText="1"/>
    </xf>
    <xf fontId="3" fillId="0" borderId="3" numFmtId="0" xfId="0" applyFont="1" applyBorder="1" applyAlignment="1">
      <alignment horizontal="center" vertical="center" wrapText="1"/>
    </xf>
    <xf fontId="4" fillId="0" borderId="3" numFmtId="2" xfId="0" applyNumberFormat="1" applyFont="1" applyBorder="1" applyAlignment="1">
      <alignment horizontal="center" vertical="top" wrapText="1"/>
    </xf>
    <xf fontId="3" fillId="0" borderId="4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top" wrapText="1"/>
    </xf>
    <xf fontId="3" fillId="0" borderId="3" numFmtId="0" xfId="0" applyFont="1" applyBorder="1" applyAlignment="1">
      <alignment horizontal="center" vertical="top" wrapText="1"/>
    </xf>
    <xf fontId="1" fillId="13" borderId="3" numFmtId="0" xfId="0" applyFont="1" applyFill="1" applyBorder="1" applyAlignment="1">
      <alignment vertical="center" wrapText="1"/>
    </xf>
    <xf fontId="5" fillId="13" borderId="3" numFmtId="0" xfId="0" applyFont="1" applyFill="1" applyBorder="1" applyAlignment="1">
      <alignment horizontal="left" vertical="center" wrapText="1"/>
    </xf>
    <xf fontId="1" fillId="0" borderId="5" numFmtId="4" xfId="0" applyNumberFormat="1" applyFont="1" applyBorder="1" applyAlignment="1">
      <alignment horizontal="center" vertical="center" wrapText="1"/>
    </xf>
    <xf fontId="5" fillId="13" borderId="3" numFmtId="0" xfId="0" applyFont="1" applyFill="1" applyBorder="1" applyAlignment="1">
      <alignment horizontal="center" vertical="center" wrapText="1"/>
    </xf>
    <xf fontId="5" fillId="0" borderId="3" numFmtId="4" xfId="0" applyNumberFormat="1" applyFont="1" applyBorder="1" applyAlignment="1">
      <alignment horizontal="center" vertical="center" wrapText="1"/>
    </xf>
    <xf fontId="3" fillId="0" borderId="3" numFmtId="4" xfId="0" applyNumberFormat="1" applyFont="1" applyBorder="1" applyAlignment="1">
      <alignment horizontal="center" vertical="center" wrapText="1"/>
    </xf>
    <xf fontId="3" fillId="0" borderId="3" numFmtId="2" xfId="0" applyNumberFormat="1" applyFont="1" applyBorder="1" applyAlignment="1">
      <alignment horizontal="center" vertical="center" wrapText="1"/>
    </xf>
    <xf fontId="6" fillId="13" borderId="3" numFmtId="0" xfId="0" applyFont="1" applyFill="1" applyBorder="1" applyAlignment="1">
      <alignment horizontal="left" vertical="center" wrapText="1"/>
    </xf>
    <xf fontId="1" fillId="0" borderId="3" numFmtId="4" xfId="0" applyNumberFormat="1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3" fillId="0" borderId="6" numFmtId="2" xfId="0" applyNumberFormat="1" applyFont="1" applyBorder="1" applyAlignment="1">
      <alignment horizontal="center" vertical="center" wrapText="1"/>
    </xf>
    <xf fontId="3" fillId="0" borderId="2" numFmtId="2" xfId="0" applyNumberFormat="1" applyFont="1" applyBorder="1" applyAlignment="1">
      <alignment horizontal="center" vertical="center" wrapText="1"/>
    </xf>
    <xf fontId="3" fillId="0" borderId="7" numFmtId="2" xfId="0" applyNumberFormat="1" applyFont="1" applyBorder="1" applyAlignment="1">
      <alignment horizontal="center" vertical="center" wrapText="1"/>
    </xf>
    <xf fontId="1" fillId="0" borderId="0" numFmtId="0" xfId="0" applyFont="1" applyAlignment="1">
      <alignment horizontal="left" vertical="center" wrapText="1"/>
    </xf>
    <xf fontId="7" fillId="0" borderId="8" numFmtId="0" xfId="0" applyFont="1" applyBorder="1" applyAlignment="1">
      <alignment horizontal="center" vertical="center" wrapText="1"/>
    </xf>
    <xf fontId="7" fillId="0" borderId="9" numFmtId="0" xfId="0" applyFont="1" applyBorder="1" applyAlignment="1">
      <alignment horizontal="center" vertical="center" wrapText="1"/>
    </xf>
    <xf fontId="7" fillId="0" borderId="10" numFmtId="0" xfId="0" applyFont="1" applyBorder="1" applyAlignment="1">
      <alignment horizontal="center" vertical="center" wrapText="1"/>
    </xf>
    <xf fontId="7" fillId="0" borderId="0" numFmtId="0" xfId="0" applyFont="1" applyAlignment="1">
      <alignment vertical="center" wrapText="1"/>
    </xf>
    <xf fontId="8" fillId="0" borderId="8" numFmtId="0" xfId="0" applyFont="1" applyBorder="1" applyAlignment="1">
      <alignment horizontal="center" vertical="center"/>
    </xf>
    <xf fontId="8" fillId="0" borderId="9" numFmtId="0" xfId="0" applyFont="1" applyBorder="1" applyAlignment="1">
      <alignment horizontal="center" vertical="center"/>
    </xf>
    <xf fontId="8" fillId="0" borderId="10" numFmtId="0" xfId="0" applyFont="1" applyBorder="1" applyAlignment="1">
      <alignment horizontal="center" vertical="center"/>
    </xf>
    <xf fontId="1" fillId="0" borderId="0" numFmtId="2" xfId="0" applyNumberFormat="1" applyFont="1" applyAlignment="1">
      <alignment wrapText="1"/>
    </xf>
  </cellXfs>
  <cellStyles count="1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Обычный" xfId="0" builtinId="0"/>
    <cellStyle name="Примечание 2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media1.svg"/><Relationship Id="rId3" Type="http://schemas.openxmlformats.org/officeDocument/2006/relationships/image" Target="../media/image2.png"/><Relationship Id="rId4" Type="http://schemas.openxmlformats.org/officeDocument/2006/relationships/image" Target="../media/media2.sv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m="http://schemas.openxmlformats.org/officeDocument/2006/math" xmlns:w="http://schemas.openxmlformats.org/wordprocessingml/2006/main">
  <xdr:twoCellAnchor editAs="twoCell">
    <xdr:from>
      <xdr:col>8</xdr:col>
      <xdr:colOff>704849</xdr:colOff>
      <xdr:row>5</xdr:row>
      <xdr:rowOff>1356716</xdr:rowOff>
    </xdr:from>
    <xdr:to>
      <xdr:col>10</xdr:col>
      <xdr:colOff>9058</xdr:colOff>
      <xdr:row>5</xdr:row>
      <xdr:rowOff>1599901</xdr:rowOff>
    </xdr:to>
    <xdr:pic>
      <xdr:nvPicPr>
        <xdr:cNvPr id="4104" name="Picture 1"/>
        <xdr:cNvPicPr>
          <a:picLocks noChangeAspect="1"/>
        </xdr:cNvPicPr>
      </xdr:nvPicPr>
      <xdr:blipFill>
        <a:blip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/>
      </xdr:blipFill>
      <xdr:spPr bwMode="auto">
        <a:xfrm>
          <a:off x="8610599" y="6538316"/>
          <a:ext cx="732958" cy="243184"/>
        </a:xfrm>
        <a:prstGeom prst="rect">
          <a:avLst/>
        </a:prstGeom>
        <a:noFill/>
      </xdr:spPr>
    </xdr:pic>
    <xdr:clientData/>
  </xdr:twoCellAnchor>
  <xdr:twoCellAnchor editAs="twoCell">
    <xdr:from>
      <xdr:col>8</xdr:col>
      <xdr:colOff>18583</xdr:colOff>
      <xdr:row>5</xdr:row>
      <xdr:rowOff>990599</xdr:rowOff>
    </xdr:from>
    <xdr:to>
      <xdr:col>8</xdr:col>
      <xdr:colOff>704849</xdr:colOff>
      <xdr:row>5</xdr:row>
      <xdr:rowOff>1356716</xdr:rowOff>
    </xdr:to>
    <xdr:pic>
      <xdr:nvPicPr>
        <xdr:cNvPr id="4105" name="Picture 2"/>
        <xdr:cNvPicPr>
          <a:picLocks noChangeAspect="1"/>
        </xdr:cNvPicPr>
      </xdr:nvPicPr>
      <xdr:blipFill>
        <a:blip r:embed="rId3">
          <a:extLst>
            <a:ext uri="{96DAC541-7B7A-43D3-8B79-37D633B846F1}">
              <asvg:svgBlip xmlns:asvg="http://schemas.microsoft.com/office/drawing/2016/SVG/main" r:embed="rId4"/>
            </a:ext>
          </a:extLst>
        </a:blip>
        <a:stretch/>
      </xdr:blipFill>
      <xdr:spPr bwMode="auto">
        <a:xfrm>
          <a:off x="7924333" y="6172199"/>
          <a:ext cx="686265" cy="366116"/>
        </a:xfrm>
        <a:prstGeom prst="rect">
          <a:avLst/>
        </a:prstGeom>
        <a:noFill/>
      </xdr:spPr>
    </xdr:pic>
    <xdr:clientData/>
  </xdr:twoCellAnchor>
</xdr:wsDr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topLeftCell="A7" zoomScale="100" workbookViewId="0">
      <selection activeCell="P5" activeCellId="0" sqref="P5"/>
    </sheetView>
  </sheetViews>
  <sheetFormatPr defaultRowHeight="15.75" customHeight="1"/>
  <cols>
    <col customWidth="1" min="1" max="1" style="1" width="3.140625"/>
    <col customWidth="1" min="2" max="2" style="1" width="54.28515625"/>
    <col customWidth="1" min="3" max="3" style="1" width="9.28515625"/>
    <col customWidth="1" min="4" max="4" style="1" width="9.5703125"/>
    <col customWidth="1" min="5" max="7" style="1" width="10.7109375"/>
    <col customWidth="1" min="8" max="8" style="1" width="10.140625"/>
    <col customWidth="1" min="9" max="10" style="1" width="10.7109375"/>
    <col customWidth="1" min="11" max="11" style="1" width="15.28515625"/>
    <col customWidth="1" min="12" max="12" style="1" width="15.57421875"/>
    <col customWidth="1" min="13" max="256" style="1" width="9.140625"/>
  </cols>
  <sheetData>
    <row r="1" ht="17.25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ht="36.75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3.2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ht="44.25" customHeight="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ht="51.75" customHeight="1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/>
      <c r="G5" s="6"/>
      <c r="H5" s="7" t="s">
        <v>7</v>
      </c>
      <c r="I5" s="7"/>
      <c r="J5" s="7"/>
      <c r="K5" s="6"/>
      <c r="L5" s="6"/>
    </row>
    <row r="6" ht="129" customHeight="1">
      <c r="A6" s="5"/>
      <c r="B6" s="8"/>
      <c r="C6" s="8"/>
      <c r="D6" s="8"/>
      <c r="E6" s="9" t="s">
        <v>8</v>
      </c>
      <c r="F6" s="9" t="s">
        <v>9</v>
      </c>
      <c r="G6" s="9" t="s">
        <v>10</v>
      </c>
      <c r="H6" s="9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ht="88.5" customHeight="1">
      <c r="A7" s="11">
        <v>1</v>
      </c>
      <c r="B7" s="12" t="s">
        <v>16</v>
      </c>
      <c r="C7" s="13" t="s">
        <v>17</v>
      </c>
      <c r="D7" s="14">
        <v>1</v>
      </c>
      <c r="E7" s="15">
        <v>26500</v>
      </c>
      <c r="F7" s="15">
        <v>24000</v>
      </c>
      <c r="G7" s="15">
        <v>26500</v>
      </c>
      <c r="H7" s="16">
        <f t="shared" ref="H7:H8" si="0">ROUND((E7+F7+G7)/3,2)</f>
        <v>25666.670000000002</v>
      </c>
      <c r="I7" s="17">
        <f t="shared" ref="I7:I8" si="1">STDEVA(E7,F7,G7)</f>
        <v>1443.3756729740644</v>
      </c>
      <c r="J7" s="16">
        <f t="shared" ref="J7:J8" si="2">I7/H7*100</f>
        <v>5.6235408526858546</v>
      </c>
      <c r="K7" s="16">
        <f t="shared" ref="K7:K8" si="3">D7*H7</f>
        <v>25666.670000000002</v>
      </c>
      <c r="L7" s="16">
        <f t="shared" ref="L7:L8" si="4">MIN(E7:G7)*D7</f>
        <v>24000</v>
      </c>
    </row>
    <row r="8" ht="84" customHeight="1">
      <c r="A8" s="11"/>
      <c r="B8" s="18" t="s">
        <v>18</v>
      </c>
      <c r="C8" s="19" t="s">
        <v>17</v>
      </c>
      <c r="D8" s="14">
        <v>1</v>
      </c>
      <c r="E8" s="15">
        <v>26500</v>
      </c>
      <c r="F8" s="15">
        <v>24000</v>
      </c>
      <c r="G8" s="15">
        <v>20000</v>
      </c>
      <c r="H8" s="16">
        <f t="shared" si="0"/>
        <v>23500</v>
      </c>
      <c r="I8" s="17">
        <f t="shared" si="1"/>
        <v>3278.7192621510003</v>
      </c>
      <c r="J8" s="16">
        <f t="shared" si="2"/>
        <v>13.951996860217022</v>
      </c>
      <c r="K8" s="16">
        <f t="shared" si="3"/>
        <v>23500</v>
      </c>
      <c r="L8" s="16">
        <f t="shared" si="4"/>
        <v>20000</v>
      </c>
    </row>
    <row r="9" ht="51" customHeight="1">
      <c r="A9" s="20"/>
      <c r="B9" s="21" t="s">
        <v>19</v>
      </c>
      <c r="C9" s="22"/>
      <c r="D9" s="22"/>
      <c r="E9" s="22"/>
      <c r="F9" s="22"/>
      <c r="G9" s="22"/>
      <c r="H9" s="22"/>
      <c r="I9" s="22"/>
      <c r="J9" s="23"/>
      <c r="K9" s="16">
        <f>K7+K8</f>
        <v>49166.669999999998</v>
      </c>
      <c r="L9" s="16">
        <f>L8+L7</f>
        <v>44000</v>
      </c>
    </row>
    <row r="10" ht="27.75" customHeight="1"/>
    <row r="11" ht="32.25" customHeight="1">
      <c r="B11" s="24" t="s">
        <v>20</v>
      </c>
      <c r="C11" s="24"/>
      <c r="D11" s="24"/>
      <c r="E11" s="24"/>
      <c r="F11" s="24"/>
      <c r="G11" s="24"/>
      <c r="H11" s="24"/>
      <c r="I11" s="24"/>
      <c r="J11" s="24"/>
      <c r="K11" s="24"/>
      <c r="L11" s="1"/>
    </row>
    <row r="12" ht="51" customHeight="1"/>
    <row r="13" ht="51" customHeight="1">
      <c r="B13" s="25"/>
      <c r="C13" s="26"/>
      <c r="D13" s="26"/>
      <c r="E13" s="26"/>
      <c r="F13" s="26"/>
      <c r="G13" s="26"/>
      <c r="H13" s="26"/>
      <c r="I13" s="27"/>
    </row>
    <row r="14" ht="51" hidden="1" customHeight="1">
      <c r="B14" s="28"/>
      <c r="C14" s="28"/>
      <c r="D14" s="28"/>
      <c r="E14" s="28"/>
      <c r="F14" s="28"/>
      <c r="G14" s="28"/>
      <c r="H14" s="28"/>
      <c r="I14" s="28"/>
    </row>
    <row r="15" ht="51" customHeight="1">
      <c r="B15" s="29" t="s">
        <v>21</v>
      </c>
      <c r="C15" s="30"/>
      <c r="D15" s="30"/>
      <c r="E15" s="30"/>
      <c r="F15" s="30"/>
      <c r="G15" s="30"/>
      <c r="H15" s="30"/>
      <c r="I15" s="31"/>
    </row>
    <row r="16" ht="51" customHeight="1"/>
    <row r="17" ht="51" customHeight="1"/>
    <row r="18" ht="51" customHeight="1"/>
    <row r="19" ht="51" customHeight="1"/>
    <row r="20" ht="51" customHeight="1"/>
    <row r="21" ht="51" customHeight="1"/>
    <row r="22" s="32" customFormat="1" ht="24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ht="21" hidden="1" customHeight="1"/>
    <row r="24" hidden="1"/>
    <row r="26" ht="24.75" customHeight="1"/>
  </sheetData>
  <mergeCells count="14">
    <mergeCell ref="A1:K1"/>
    <mergeCell ref="A2:K2"/>
    <mergeCell ref="A3:K3"/>
    <mergeCell ref="A4:K4"/>
    <mergeCell ref="A5:A6"/>
    <mergeCell ref="B5:B6"/>
    <mergeCell ref="C5:C6"/>
    <mergeCell ref="D5:D6"/>
    <mergeCell ref="E5:G5"/>
    <mergeCell ref="H5:J5"/>
    <mergeCell ref="B9:J9"/>
    <mergeCell ref="B11:K11"/>
    <mergeCell ref="B13:I13"/>
    <mergeCell ref="B15:I15"/>
  </mergeCells>
  <printOptions headings="0" gridLines="0"/>
  <pageMargins left="0.19685039370078738" right="0.19685039370078738" top="0.19685039370078738" bottom="0.19685039370078738" header="0.31496099999999999" footer="0.31496099999999999"/>
  <pageSetup paperSize="9" scale="75" firstPageNumber="1" fitToWidth="1" fitToHeight="1" pageOrder="downThenOver" orientation="landscape" usePrinterDefaults="1" blackAndWhite="0" draft="0" cellComments="none" useFirstPageNumber="1" errors="displayed" horizontalDpi="600" verticalDpi="600" copies="1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E7" activeCellId="0" sqref="E7"/>
    </sheetView>
  </sheetViews>
  <sheetFormatPr defaultRowHeight="15.75" customHeight="1"/>
  <cols>
    <col customWidth="1" min="1" max="3" style="1" width="9.140625"/>
    <col customWidth="1" min="4" max="4" style="1" width="32.5703125"/>
    <col customWidth="1" min="5" max="257" style="1" width="9.140625"/>
  </cols>
  <sheetData>
    <row r="2" ht="51.75" customHeight="1">
      <c r="D2" s="1" t="s">
        <v>22</v>
      </c>
      <c r="E2" s="1">
        <v>133000</v>
      </c>
    </row>
    <row r="3" ht="45" customHeight="1">
      <c r="D3" s="1" t="s">
        <v>23</v>
      </c>
      <c r="E3" s="1">
        <v>60000</v>
      </c>
    </row>
    <row r="4" ht="51" customHeight="1">
      <c r="D4" s="1" t="s">
        <v>24</v>
      </c>
      <c r="E4" s="1">
        <v>120000</v>
      </c>
    </row>
    <row r="5" ht="51" customHeight="1">
      <c r="D5" s="1" t="s">
        <v>25</v>
      </c>
      <c r="E5" s="1">
        <v>45000</v>
      </c>
    </row>
    <row r="6" ht="51" customHeight="1">
      <c r="D6" s="1" t="s">
        <v>26</v>
      </c>
      <c r="E6" s="1">
        <v>40000</v>
      </c>
    </row>
    <row r="7" ht="51" customHeight="1"/>
    <row r="8" ht="51" customHeight="1">
      <c r="E8" s="1">
        <f>SUM(E2:E7)</f>
        <v>398000</v>
      </c>
      <c r="F8" s="1">
        <v>398000</v>
      </c>
      <c r="G8" s="1">
        <f>F8-E8</f>
        <v>0</v>
      </c>
    </row>
    <row r="9" ht="51" customHeight="1"/>
    <row r="10" ht="51" customHeight="1"/>
    <row r="11" ht="51" customHeight="1"/>
    <row r="12" ht="51" customHeight="1"/>
    <row r="13" ht="51" customHeight="1"/>
    <row r="14" ht="51" customHeight="1"/>
    <row r="15" ht="51" customHeight="1"/>
    <row r="16" ht="51" customHeight="1"/>
    <row r="17" ht="51" customHeight="1"/>
    <row r="18" ht="51" customHeight="1"/>
    <row r="19" ht="51" customHeight="1"/>
    <row r="20" ht="51" customHeight="1"/>
    <row r="21" ht="51" customHeight="1"/>
    <row r="22" ht="51" customHeight="1"/>
    <row r="23" ht="51" customHeight="1"/>
    <row r="24" ht="51" customHeight="1"/>
    <row r="25" ht="51" customHeight="1"/>
    <row r="26" s="32" customFormat="1" ht="24.75" customHeight="1"/>
  </sheetData>
  <printOptions headings="0" gridLines="0"/>
  <pageMargins left="0.69999999999999996" right="0.69999999999999996" top="0.75" bottom="0.75" header="0.29999999999999999" footer="0.29999999999999999"/>
  <pageSetup paperSize="9" scale="9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Company>Ростехнадзор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Меркуленко Ольга Николаевна</dc:creator>
  <cp:lastModifiedBy>Kudryavtseva-EL</cp:lastModifiedBy>
  <cp:revision>12</cp:revision>
  <dcterms:created xsi:type="dcterms:W3CDTF">2016-03-16T06:24:00Z</dcterms:created>
  <dcterms:modified xsi:type="dcterms:W3CDTF">2026-08-14T01:19:37Z</dcterms:modified>
  <cp:version>917504</cp:version>
</cp:coreProperties>
</file>