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akaz\Desktop\БЕРЁЗКА 2026\22) лопаты\"/>
    </mc:Choice>
  </mc:AlternateContent>
  <bookViews>
    <workbookView xWindow="0" yWindow="0" windowWidth="16800" windowHeight="12015"/>
  </bookViews>
  <sheets>
    <sheet name=" Обоснование" sheetId="6" r:id="rId1"/>
    <sheet name="Лист1" sheetId="7" r:id="rId2"/>
  </sheets>
  <calcPr calcId="152511"/>
</workbook>
</file>

<file path=xl/calcChain.xml><?xml version="1.0" encoding="utf-8"?>
<calcChain xmlns="http://schemas.openxmlformats.org/spreadsheetml/2006/main">
  <c r="H16" i="6" l="1"/>
  <c r="J16" i="6" s="1"/>
  <c r="H17" i="6"/>
  <c r="J17" i="6" s="1"/>
  <c r="I17" i="6" l="1"/>
  <c r="I16" i="6"/>
  <c r="H15" i="6"/>
  <c r="J15" i="6" s="1"/>
  <c r="J18" i="6" s="1"/>
  <c r="I15" i="6" l="1"/>
</calcChain>
</file>

<file path=xl/sharedStrings.xml><?xml version="1.0" encoding="utf-8"?>
<sst xmlns="http://schemas.openxmlformats.org/spreadsheetml/2006/main" count="28" uniqueCount="26">
  <si>
    <t>Ед. изм.</t>
  </si>
  <si>
    <t>№ п/п</t>
  </si>
  <si>
    <t>Итого:</t>
  </si>
  <si>
    <t>Среднее арифметическое значение цены, руб.</t>
  </si>
  <si>
    <t>Коэффициент вариации, %</t>
  </si>
  <si>
    <t>НМЦК методом сопоставимых рыночных цен (анализа рынка) определяется по формуле:</t>
  </si>
  <si>
    <t>где:</t>
  </si>
  <si>
    <t>Начальная 
(максимальная) 
цена контракта, 
руб.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</si>
  <si>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</si>
  <si>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</si>
  <si>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Кол-во (объем)</t>
  </si>
  <si>
    <t xml:space="preserve">Предложение 1 </t>
  </si>
  <si>
    <t>Предложение 2</t>
  </si>
  <si>
    <t xml:space="preserve">Предложение 3 </t>
  </si>
  <si>
    <t>Функциональные, технические, качественные, эксплуатационные характеристики объекта закупки определены Техническим заданием.</t>
  </si>
  <si>
    <t>Наименование товара (работы, услуги)</t>
  </si>
  <si>
    <t>ФКУ «ГБ МСЭ по Томской области Минтруда России»</t>
  </si>
  <si>
    <t>Цена за единицу измерения (руб.)</t>
  </si>
  <si>
    <t>Начальная (максимальная) цена контракта (далее - НМЦК) определено методом сопоставимых рыночных цен (анализа рынка).</t>
  </si>
  <si>
    <t>ОБОСНОВАНИЕ НАЧАЛЬНОЙ (МАКСИМАЛЬНОЙ) ЦЕНЫ КОНТРАКТА</t>
  </si>
  <si>
    <t>штука</t>
  </si>
  <si>
    <r>
      <t>В целях применения метода сопоставимых рыночных цен (анализа рынка) использовалась общедоступная информация о рыночных ценах товаров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 соответствии с ч.18 ст.22 Федерального закона от 05.04.2013г. № 44-ФЗ. Коммерческие предложения имеются у заказчика. </t>
    </r>
  </si>
  <si>
    <t>Поставка лопат для уборки снега, совковых и штыковых</t>
  </si>
  <si>
    <t>Лопата для уборки снега</t>
  </si>
  <si>
    <t>Лопата штыковая</t>
  </si>
  <si>
    <t>Лопата совковая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</si>
</sst>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rgb="FF000000"/>
      <name val="PT Astra Serif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  <xf numFmtId="0" fontId="7" fillId="0" borderId="0"/>
  </cellStyleXfs>
  <cellXfs count="33">
    <xf numFmtId="0" fontId="0" fillId="0" borderId="0" xfId="0"/>
    <xf numFmtId="0" fontId="5" fillId="0" borderId="0" xfId="0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8" fillId="0" borderId="0" xfId="1" applyFont="1" applyBorder="1"/>
    <xf numFmtId="0" fontId="8" fillId="0" borderId="0" xfId="1" applyFont="1"/>
    <xf numFmtId="0" fontId="8" fillId="0" borderId="0" xfId="1" applyFont="1" applyFill="1" applyBorder="1"/>
    <xf numFmtId="0" fontId="8" fillId="0" borderId="0" xfId="1" applyFont="1" applyFill="1"/>
    <xf numFmtId="0" fontId="8" fillId="0" borderId="3" xfId="1" applyFont="1" applyFill="1" applyBorder="1"/>
    <xf numFmtId="0" fontId="8" fillId="0" borderId="3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4" fontId="8" fillId="0" borderId="1" xfId="1" applyNumberFormat="1" applyFont="1" applyBorder="1" applyAlignment="1">
      <alignment horizontal="center"/>
    </xf>
    <xf numFmtId="0" fontId="5" fillId="0" borderId="0" xfId="1" applyFont="1" applyBorder="1" applyAlignment="1"/>
    <xf numFmtId="4" fontId="5" fillId="0" borderId="0" xfId="1" applyNumberFormat="1" applyFont="1" applyBorder="1" applyAlignment="1">
      <alignment horizontal="center"/>
    </xf>
    <xf numFmtId="0" fontId="8" fillId="0" borderId="5" xfId="1" applyFont="1" applyBorder="1" applyAlignment="1">
      <alignment horizontal="right"/>
    </xf>
    <xf numFmtId="0" fontId="9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3" borderId="4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5">
    <cellStyle name="Excel Built-in Normal" xfId="1"/>
    <cellStyle name="S10" xfId="2"/>
    <cellStyle name="S9" xfId="3"/>
    <cellStyle name="Обычный" xfId="0" builtinId="0"/>
    <cellStyle name="Обычный 2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28575</xdr:rowOff>
    </xdr:from>
    <xdr:to>
      <xdr:col>4</xdr:col>
      <xdr:colOff>581025</xdr:colOff>
      <xdr:row>8</xdr:row>
      <xdr:rowOff>428625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8925" y="2314575"/>
          <a:ext cx="1428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38100</xdr:rowOff>
    </xdr:from>
    <xdr:to>
      <xdr:col>1</xdr:col>
      <xdr:colOff>714375</xdr:colOff>
      <xdr:row>9</xdr:row>
      <xdr:rowOff>266700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27241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638175</xdr:rowOff>
    </xdr:from>
    <xdr:to>
      <xdr:col>1</xdr:col>
      <xdr:colOff>190500</xdr:colOff>
      <xdr:row>10</xdr:row>
      <xdr:rowOff>866775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36576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A2" sqref="A2:J2"/>
    </sheetView>
  </sheetViews>
  <sheetFormatPr defaultColWidth="9.28515625" defaultRowHeight="12"/>
  <cols>
    <col min="1" max="1" width="4.140625" style="2" customWidth="1"/>
    <col min="2" max="2" width="42.7109375" style="2" customWidth="1"/>
    <col min="3" max="3" width="8.42578125" style="2" customWidth="1"/>
    <col min="4" max="4" width="9.140625" style="2" customWidth="1"/>
    <col min="5" max="5" width="16.85546875" style="2" customWidth="1"/>
    <col min="6" max="6" width="16.28515625" style="2" customWidth="1"/>
    <col min="7" max="7" width="17.140625" style="2" customWidth="1"/>
    <col min="8" max="8" width="16.5703125" style="2" customWidth="1"/>
    <col min="9" max="9" width="18" style="2" customWidth="1"/>
    <col min="10" max="10" width="14.5703125" style="2" customWidth="1"/>
    <col min="11" max="16384" width="9.28515625" style="2"/>
  </cols>
  <sheetData>
    <row r="1" spans="1:12" ht="18" customHeight="1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3"/>
      <c r="L1" s="3"/>
    </row>
    <row r="2" spans="1:12" ht="16.5" customHeight="1">
      <c r="A2" s="31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"/>
      <c r="L2" s="3"/>
    </row>
    <row r="3" spans="1:12" ht="19.5" customHeight="1">
      <c r="A3" s="29" t="s">
        <v>16</v>
      </c>
      <c r="B3" s="29"/>
      <c r="C3" s="29"/>
      <c r="D3" s="29"/>
      <c r="E3" s="29"/>
      <c r="F3" s="29"/>
      <c r="G3" s="29"/>
      <c r="H3" s="29"/>
      <c r="I3" s="29"/>
      <c r="J3" s="29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>
      <c r="A5" s="25" t="s">
        <v>14</v>
      </c>
      <c r="B5" s="25"/>
      <c r="C5" s="25"/>
      <c r="D5" s="25"/>
      <c r="E5" s="25"/>
      <c r="F5" s="25"/>
      <c r="G5" s="25"/>
      <c r="H5" s="25"/>
      <c r="I5" s="25"/>
      <c r="J5" s="25"/>
      <c r="K5" s="3"/>
      <c r="L5" s="3"/>
    </row>
    <row r="6" spans="1:12" ht="21" customHeight="1">
      <c r="A6" s="25" t="s">
        <v>18</v>
      </c>
      <c r="B6" s="25"/>
      <c r="C6" s="25"/>
      <c r="D6" s="25"/>
      <c r="E6" s="25"/>
      <c r="F6" s="25"/>
      <c r="G6" s="25"/>
      <c r="H6" s="25"/>
      <c r="I6" s="25"/>
      <c r="J6" s="25"/>
      <c r="K6" s="3"/>
      <c r="L6" s="3"/>
    </row>
    <row r="7" spans="1:12" ht="48.75" customHeight="1">
      <c r="A7" s="25" t="s">
        <v>21</v>
      </c>
      <c r="B7" s="25"/>
      <c r="C7" s="25"/>
      <c r="D7" s="25"/>
      <c r="E7" s="25"/>
      <c r="F7" s="25"/>
      <c r="G7" s="25"/>
      <c r="H7" s="25"/>
      <c r="I7" s="25"/>
      <c r="J7" s="25"/>
      <c r="K7" s="3"/>
      <c r="L7" s="3"/>
    </row>
    <row r="8" spans="1:12" ht="15">
      <c r="A8" s="25" t="s">
        <v>5</v>
      </c>
      <c r="B8" s="25"/>
      <c r="C8" s="25"/>
      <c r="D8" s="25"/>
      <c r="E8" s="25"/>
      <c r="F8" s="25"/>
      <c r="G8" s="25"/>
      <c r="H8" s="25"/>
      <c r="I8" s="25"/>
      <c r="J8" s="25"/>
      <c r="K8" s="3"/>
      <c r="L8" s="3"/>
    </row>
    <row r="9" spans="1:12" ht="31.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3"/>
      <c r="L9" s="3"/>
    </row>
    <row r="10" spans="1:12" ht="21" customHeight="1">
      <c r="A10" s="1" t="s">
        <v>6</v>
      </c>
      <c r="B10" s="27" t="s">
        <v>8</v>
      </c>
      <c r="C10" s="27"/>
      <c r="D10" s="27"/>
      <c r="E10" s="27"/>
      <c r="F10" s="27"/>
      <c r="G10" s="1"/>
      <c r="H10" s="1"/>
      <c r="I10" s="1"/>
      <c r="J10" s="1"/>
      <c r="K10" s="3"/>
      <c r="L10" s="3"/>
    </row>
    <row r="11" spans="1:12" ht="81.75" customHeight="1">
      <c r="A11" s="4"/>
      <c r="B11" s="25" t="s">
        <v>9</v>
      </c>
      <c r="C11" s="25"/>
      <c r="D11" s="25"/>
      <c r="E11" s="25"/>
      <c r="F11" s="25"/>
      <c r="G11" s="25"/>
      <c r="H11" s="25"/>
      <c r="I11" s="25"/>
      <c r="J11" s="25"/>
      <c r="K11" s="3"/>
      <c r="L11" s="3"/>
    </row>
    <row r="12" spans="1:12" ht="7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  <c r="L12" s="3"/>
    </row>
    <row r="13" spans="1:12" s="6" customFormat="1" ht="27.75" customHeight="1">
      <c r="A13" s="28" t="s">
        <v>1</v>
      </c>
      <c r="B13" s="28" t="s">
        <v>15</v>
      </c>
      <c r="C13" s="28" t="s">
        <v>0</v>
      </c>
      <c r="D13" s="28" t="s">
        <v>10</v>
      </c>
      <c r="E13" s="28" t="s">
        <v>17</v>
      </c>
      <c r="F13" s="28"/>
      <c r="G13" s="28"/>
      <c r="H13" s="28" t="s">
        <v>3</v>
      </c>
      <c r="I13" s="28" t="s">
        <v>4</v>
      </c>
      <c r="J13" s="28" t="s">
        <v>7</v>
      </c>
      <c r="K13" s="5"/>
      <c r="L13" s="5"/>
    </row>
    <row r="14" spans="1:12" s="8" customFormat="1" ht="24.75" customHeight="1">
      <c r="A14" s="28"/>
      <c r="B14" s="30"/>
      <c r="C14" s="28"/>
      <c r="D14" s="28"/>
      <c r="E14" s="18" t="s">
        <v>11</v>
      </c>
      <c r="F14" s="18" t="s">
        <v>12</v>
      </c>
      <c r="G14" s="18" t="s">
        <v>13</v>
      </c>
      <c r="H14" s="28"/>
      <c r="I14" s="28"/>
      <c r="J14" s="28"/>
      <c r="K14" s="7"/>
      <c r="L14" s="7"/>
    </row>
    <row r="15" spans="1:12" s="10" customFormat="1" ht="31.5" customHeight="1">
      <c r="A15" s="24">
        <v>1</v>
      </c>
      <c r="B15" s="19" t="s">
        <v>23</v>
      </c>
      <c r="C15" s="24" t="s">
        <v>20</v>
      </c>
      <c r="D15" s="20">
        <v>4</v>
      </c>
      <c r="E15" s="21">
        <v>2690</v>
      </c>
      <c r="F15" s="21">
        <v>2568</v>
      </c>
      <c r="G15" s="21">
        <v>2446</v>
      </c>
      <c r="H15" s="22">
        <f>ROUND(SUM(E15,F15,G15)/3,2)</f>
        <v>2568</v>
      </c>
      <c r="I15" s="22">
        <f>SQRT(VARA(E15,F15,G15))/H15*100</f>
        <v>4.7507788161993769</v>
      </c>
      <c r="J15" s="23">
        <f>D15*H15</f>
        <v>10272</v>
      </c>
      <c r="K15" s="9"/>
      <c r="L15" s="9"/>
    </row>
    <row r="16" spans="1:12" s="10" customFormat="1" ht="31.5" customHeight="1">
      <c r="A16" s="24">
        <v>2</v>
      </c>
      <c r="B16" s="19" t="s">
        <v>24</v>
      </c>
      <c r="C16" s="24" t="s">
        <v>20</v>
      </c>
      <c r="D16" s="20">
        <v>4</v>
      </c>
      <c r="E16" s="21">
        <v>1684</v>
      </c>
      <c r="F16" s="21">
        <v>1607</v>
      </c>
      <c r="G16" s="21">
        <v>1531</v>
      </c>
      <c r="H16" s="22">
        <f t="shared" ref="H16:H17" si="0">ROUND(SUM(E16,F16,G16)/3,2)</f>
        <v>1607.33</v>
      </c>
      <c r="I16" s="22">
        <f t="shared" ref="I16:I17" si="1">SQRT(VARA(E16,F16,G16))/H16*100</f>
        <v>4.7594796750120043</v>
      </c>
      <c r="J16" s="23">
        <f t="shared" ref="J16:J17" si="2">D16*H16</f>
        <v>6429.32</v>
      </c>
      <c r="K16" s="9"/>
      <c r="L16" s="9"/>
    </row>
    <row r="17" spans="1:12" s="10" customFormat="1" ht="31.5" customHeight="1">
      <c r="A17" s="24">
        <v>3</v>
      </c>
      <c r="B17" s="19" t="s">
        <v>25</v>
      </c>
      <c r="C17" s="24" t="s">
        <v>20</v>
      </c>
      <c r="D17" s="20">
        <v>4</v>
      </c>
      <c r="E17" s="21">
        <v>1728</v>
      </c>
      <c r="F17" s="21">
        <v>1649</v>
      </c>
      <c r="G17" s="21">
        <v>1571</v>
      </c>
      <c r="H17" s="22">
        <f t="shared" si="0"/>
        <v>1649.33</v>
      </c>
      <c r="I17" s="22">
        <f t="shared" si="1"/>
        <v>4.7595405882248043</v>
      </c>
      <c r="J17" s="23">
        <f t="shared" si="2"/>
        <v>6597.32</v>
      </c>
      <c r="K17" s="9"/>
      <c r="L17" s="9"/>
    </row>
    <row r="18" spans="1:12" s="10" customFormat="1" ht="16.5" customHeight="1">
      <c r="A18" s="11"/>
      <c r="B18" s="17"/>
      <c r="C18" s="12"/>
      <c r="D18" s="12"/>
      <c r="E18" s="12"/>
      <c r="F18" s="12"/>
      <c r="G18" s="12"/>
      <c r="H18" s="12"/>
      <c r="I18" s="13" t="s">
        <v>2</v>
      </c>
      <c r="J18" s="14">
        <f>SUM(J15:J17)</f>
        <v>23298.639999999999</v>
      </c>
      <c r="K18" s="9"/>
      <c r="L18" s="9"/>
    </row>
    <row r="19" spans="1:12" s="6" customFormat="1" ht="15">
      <c r="I19" s="15"/>
      <c r="J19" s="16"/>
      <c r="K19" s="5"/>
      <c r="L19" s="5"/>
    </row>
  </sheetData>
  <sheetProtection selectLockedCells="1" selectUnlockedCells="1"/>
  <mergeCells count="18">
    <mergeCell ref="A1:J1"/>
    <mergeCell ref="A3:J3"/>
    <mergeCell ref="A5:J5"/>
    <mergeCell ref="I13:I14"/>
    <mergeCell ref="B13:B14"/>
    <mergeCell ref="H13:H14"/>
    <mergeCell ref="J13:J14"/>
    <mergeCell ref="A13:A14"/>
    <mergeCell ref="A2:J2"/>
    <mergeCell ref="B11:J11"/>
    <mergeCell ref="A6:J6"/>
    <mergeCell ref="A7:J7"/>
    <mergeCell ref="A8:J8"/>
    <mergeCell ref="A9:J9"/>
    <mergeCell ref="B10:F10"/>
    <mergeCell ref="C13:C14"/>
    <mergeCell ref="D13:D14"/>
    <mergeCell ref="E13:G13"/>
  </mergeCells>
  <phoneticPr fontId="4" type="noConversion"/>
  <pageMargins left="0.25" right="0.25" top="0.75" bottom="0.75" header="0.3" footer="0.3"/>
  <pageSetup paperSize="9" scale="88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Обоснование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zakaz</cp:lastModifiedBy>
  <cp:lastPrinted>2026-03-26T03:15:39Z</cp:lastPrinted>
  <dcterms:created xsi:type="dcterms:W3CDTF">2013-01-30T02:33:10Z</dcterms:created>
  <dcterms:modified xsi:type="dcterms:W3CDTF">2026-06-22T08:52:50Z</dcterms:modified>
</cp:coreProperties>
</file>