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#REF!</definedName>
    <definedName name="Print_Area" localSheetId="0">#REF!</definedName>
  </definedNames>
  <calcPr/>
</workbook>
</file>

<file path=xl/sharedStrings.xml><?xml version="1.0" encoding="utf-8"?>
<sst xmlns="http://schemas.openxmlformats.org/spreadsheetml/2006/main" count="56" uniqueCount="56">
  <si>
    <t xml:space="preserve">Обоснование начальной (максимальной) цены контракта (НМЦК)</t>
  </si>
  <si>
    <t xml:space="preserve">Поставка замка электромагнитного </t>
  </si>
  <si>
    <t xml:space="preserve">Основные характеристики объекта закупки:</t>
  </si>
  <si>
    <t xml:space="preserve"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товаров, работ, услуг установленным заказчиком требованиям, приведены в Техническом задании.</t>
  </si>
  <si>
    <t xml:space="preserve">Используемый метод определения НМЦК с обоснованием:</t>
  </si>
  <si>
    <t xml:space="preserve">Начальная (максимальная) цена контракта определена методом сопоставимых рыночных цен (анализ рынка).
В соответствие с ч.6 ст. 22 Федерального закона от 05.04.2013г.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</si>
  <si>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Расчет НМЦК:</t>
  </si>
  <si>
    <t xml:space="preserve">№ п/п</t>
  </si>
  <si>
    <t xml:space="preserve">Наименование товаров, работ, услуг (ТРУ)</t>
  </si>
  <si>
    <t xml:space="preserve">Код продукции по ОКПД2</t>
  </si>
  <si>
    <t xml:space="preserve">Ед. изм.</t>
  </si>
  <si>
    <t xml:space="preserve">Кол-во (объем)</t>
  </si>
  <si>
    <t xml:space="preserve">Цена за ед.изм., руб. (цi)</t>
  </si>
  <si>
    <t xml:space="preserve">Однородность совокупности значений выявленных цен, используемых в расчете НМЦК</t>
  </si>
  <si>
    <t xml:space="preserve">Цена, руб.*</t>
  </si>
  <si>
    <t xml:space="preserve">Средняя арифметическая величина цены единицы ТРУ (&lt;ц&gt;)</t>
  </si>
  <si>
    <t xml:space="preserve">Кол-во значений цены за ед.изм. ТРУ (n)</t>
  </si>
  <si>
    <t xml:space="preserve">Среднее квадратичное отклонение (σ)</t>
  </si>
  <si>
    <t xml:space="preserve">Коэффициент вариации (V)</t>
  </si>
  <si>
    <t xml:space="preserve">Совокупность значений </t>
  </si>
  <si>
    <t xml:space="preserve">НМЦК рын. </t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</si>
  <si>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</si>
  <si>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</si>
  <si>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рын. с учетом округления цены за единицу (руб.)</t>
  </si>
  <si>
    <t xml:space="preserve">Источник № 1</t>
  </si>
  <si>
    <t xml:space="preserve"> Источник № 2</t>
  </si>
  <si>
    <t xml:space="preserve">Источник № 3</t>
  </si>
  <si>
    <t xml:space="preserve">Реквизиты ИЦИ4</t>
  </si>
  <si>
    <t xml:space="preserve">Реквизиты ИЦИ5</t>
  </si>
  <si>
    <t>i</t>
  </si>
  <si>
    <t xml:space="preserve">V&gt;33% - неоднородная 
V&lt;33% - однородная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</si>
  <si>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</si>
  <si>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</si>
  <si>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</si>
  <si>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</si>
  <si>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</si>
  <si>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</si>
  <si>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</si>
  <si>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</si>
  <si>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</si>
  <si>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</si>
  <si>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</si>
  <si>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</si>
  <si>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</si>
  <si>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</si>
  <si>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</si>
  <si>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</si>
  <si>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</si>
  <si>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</si>
  <si>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</si>
  <si>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</si>
  <si>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Электромагнитный замок</t>
  </si>
  <si>
    <t>27.33.13.163</t>
  </si>
  <si>
    <t>штука</t>
  </si>
  <si>
    <t xml:space="preserve">Итого НМЦК, руб.</t>
  </si>
  <si>
    <t xml:space="preserve"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комплексов, в том числе программное обеспечение ресстра контрактов,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</si>
</sst>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\-??_р_._-;_-@_-"/>
  </numFmts>
  <fonts count="12">
    <font>
      <sz val="11.000000"/>
      <color theme="1"/>
      <name val="Calibri"/>
      <scheme val="minor"/>
    </font>
    <font>
      <sz val="10.000000"/>
      <color theme="1"/>
      <name val="Arial Cyr"/>
    </font>
    <font>
      <b/>
      <sz val="12.000000"/>
      <name val="Times New Roman"/>
    </font>
    <font>
      <sz val="12.000000"/>
      <name val="Times New Roman"/>
    </font>
    <font>
      <sz val="10.000000"/>
      <name val="Times New Roman"/>
    </font>
    <font>
      <sz val="8.000000"/>
      <name val="Times New Roman"/>
    </font>
    <font>
      <b/>
      <sz val="10.000000"/>
      <name val="Times New Roman"/>
    </font>
    <font>
      <sz val="12.000000"/>
      <color theme="1"/>
      <name val="Times New Roman"/>
    </font>
    <font>
      <sz val="11.000000"/>
      <name val="Times New Roman"/>
    </font>
    <font>
      <sz val="14.000000"/>
      <name val="Times New Roman"/>
    </font>
    <font>
      <sz val="14.000000"/>
      <name val="Arial Cyr"/>
    </font>
    <font>
      <sz val="8.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1" fillId="0" borderId="0" numFmtId="0" xfId="0" applyFont="1"/>
    <xf fontId="1" fillId="0" borderId="0" numFmtId="2" xfId="0" applyNumberFormat="1" applyFont="1"/>
    <xf fontId="1" fillId="2" borderId="0" numFmtId="0" xfId="0" applyFont="1" applyFill="1"/>
    <xf fontId="2" fillId="0" borderId="0" numFmtId="0" xfId="0" applyFont="1" applyAlignment="1">
      <alignment horizontal="center"/>
    </xf>
    <xf fontId="2" fillId="3" borderId="0" numFmtId="0" xfId="0" applyFont="1" applyFill="1" applyAlignment="1">
      <alignment horizontal="center" wrapText="1"/>
    </xf>
    <xf fontId="2" fillId="3" borderId="0" numFmtId="0" xfId="0" applyFont="1" applyFill="1" applyAlignment="1">
      <alignment horizontal="center"/>
    </xf>
    <xf fontId="3" fillId="0" borderId="1" numFmtId="0" xfId="0" applyFont="1" applyBorder="1" applyAlignment="1">
      <alignment horizontal="left" vertical="center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left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4" fillId="0" borderId="1" numFmtId="2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/>
    <xf fontId="4" fillId="0" borderId="1" numFmtId="0" xfId="0" applyFont="1" applyBorder="1" applyAlignment="1">
      <alignment vertical="center"/>
    </xf>
    <xf fontId="6" fillId="0" borderId="1" numFmtId="49" xfId="0" applyNumberFormat="1" applyFont="1" applyBorder="1" applyAlignment="1">
      <alignment horizontal="center" vertical="center" wrapText="1"/>
    </xf>
    <xf fontId="6" fillId="0" borderId="1" numFmtId="2" xfId="0" applyNumberFormat="1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vertical="center" wrapText="1"/>
    </xf>
    <xf fontId="8" fillId="0" borderId="3" numFmtId="0" xfId="0" applyFont="1" applyBorder="1" applyAlignment="1">
      <alignment horizontal="center" vertical="center" wrapText="1"/>
    </xf>
    <xf fontId="8" fillId="0" borderId="3" numFmtId="0" xfId="0" applyFont="1" applyBorder="1" applyAlignment="1">
      <alignment horizontal="center" vertical="center"/>
    </xf>
    <xf fontId="8" fillId="0" borderId="3" numFmtId="160" xfId="0" applyNumberFormat="1" applyFont="1" applyBorder="1" applyAlignment="1">
      <alignment horizontal="center" vertical="center"/>
    </xf>
    <xf fontId="8" fillId="0" borderId="4" numFmtId="4" xfId="0" applyNumberFormat="1" applyFont="1" applyBorder="1" applyAlignment="1">
      <alignment horizontal="center" vertical="center"/>
    </xf>
    <xf fontId="4" fillId="0" borderId="5" numFmtId="160" xfId="0" applyNumberFormat="1" applyFont="1" applyBorder="1" applyAlignment="1">
      <alignment horizontal="center" vertical="center"/>
    </xf>
    <xf fontId="4" fillId="0" borderId="6" numFmtId="160" xfId="0" applyNumberFormat="1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</xf>
    <xf fontId="1" fillId="0" borderId="0" numFmtId="0" xfId="0" applyFont="1" applyAlignment="1">
      <alignment vertical="top"/>
    </xf>
    <xf fontId="2" fillId="0" borderId="8" numFmtId="0" xfId="0" applyFont="1" applyBorder="1" applyAlignment="1">
      <alignment horizontal="center" vertical="center"/>
    </xf>
    <xf fontId="2" fillId="0" borderId="8" numFmtId="4" xfId="0" applyNumberFormat="1" applyFont="1" applyBorder="1" applyAlignment="1">
      <alignment horizontal="right" vertical="center"/>
    </xf>
    <xf fontId="3" fillId="0" borderId="0" numFmtId="0" xfId="0" applyFont="1" applyAlignment="1">
      <alignment horizontal="left" vertical="top" wrapText="1"/>
    </xf>
    <xf fontId="9" fillId="0" borderId="0" numFmtId="0" xfId="0" applyFont="1" applyAlignment="1">
      <alignment horizontal="left" vertical="center"/>
    </xf>
    <xf fontId="9" fillId="0" borderId="0" numFmtId="0" xfId="0" applyFont="1" applyAlignment="1">
      <alignment horizontal="center"/>
    </xf>
    <xf fontId="9" fillId="0" borderId="0" numFmtId="0" xfId="0" applyFont="1"/>
    <xf fontId="10" fillId="0" borderId="0" numFmtId="0" xfId="0" applyFont="1"/>
    <xf fontId="9" fillId="0" borderId="0" numFmtId="0" xfId="0" applyFont="1" applyAlignment="1">
      <alignment horizontal="center" vertical="center"/>
    </xf>
    <xf fontId="11" fillId="0" borderId="0" numFmtId="0" xfId="0" applyFont="1" applyAlignment="1">
      <alignment horizontal="center"/>
    </xf>
    <xf fontId="11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9505</xdr:colOff>
      <xdr:row>12</xdr:row>
      <xdr:rowOff>29020</xdr:rowOff>
    </xdr:from>
    <xdr:to>
      <xdr:col>14</xdr:col>
      <xdr:colOff>1383858</xdr:colOff>
      <xdr:row>12</xdr:row>
      <xdr:rowOff>533547</xdr:rowOff>
    </xdr:to>
    <xdr:pic>
      <xdr:nvPicPr>
        <xdr:cNvPr id="85198961" name="Picture 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15</xdr:col>
      <xdr:colOff>9672</xdr:colOff>
      <xdr:row>12</xdr:row>
      <xdr:rowOff>46879</xdr:rowOff>
    </xdr:from>
    <xdr:to>
      <xdr:col>15</xdr:col>
      <xdr:colOff>963512</xdr:colOff>
      <xdr:row>12</xdr:row>
      <xdr:rowOff>551407</xdr:rowOff>
    </xdr:to>
    <xdr:pic>
      <xdr:nvPicPr>
        <xdr:cNvPr id="830701946" name="Picture 1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18</xdr:col>
      <xdr:colOff>10639</xdr:colOff>
      <xdr:row>12</xdr:row>
      <xdr:rowOff>0</xdr:rowOff>
    </xdr:from>
    <xdr:to>
      <xdr:col>19</xdr:col>
      <xdr:colOff>96179</xdr:colOff>
      <xdr:row>12</xdr:row>
      <xdr:rowOff>551407</xdr:rowOff>
    </xdr:to>
    <xdr:pic>
      <xdr:nvPicPr>
        <xdr:cNvPr id="1432506185" name="Рисунок 1432506184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12</xdr:row>
      <xdr:rowOff>0</xdr:rowOff>
    </xdr:from>
    <xdr:to>
      <xdr:col>17</xdr:col>
      <xdr:colOff>1603324</xdr:colOff>
      <xdr:row>12</xdr:row>
      <xdr:rowOff>466575</xdr:rowOff>
    </xdr:to>
    <xdr:pic>
      <xdr:nvPicPr>
        <xdr:cNvPr id="803489539" name="Рисунок 803489538"/>
        <xdr:cNvPicPr/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70" workbookViewId="0">
      <selection activeCell="N12" activeCellId="0" sqref="N12:N13"/>
    </sheetView>
  </sheetViews>
  <sheetFormatPr defaultRowHeight="12.75" customHeight="1"/>
  <cols>
    <col customWidth="1" min="1" max="1" width="4"/>
    <col customWidth="1" min="2" max="2" width="54.28515625"/>
    <col customWidth="1" min="3" max="3" width="15.42578125"/>
    <col customWidth="1" min="4" max="4" width="12.7109375"/>
    <col customWidth="1" min="5" max="5" width="7.28515625"/>
    <col customWidth="1" min="6" max="6" width="11.85546875"/>
    <col customWidth="1" min="7" max="7" width="11.42578125"/>
    <col customWidth="1" min="8" max="8" width="3.5703125"/>
    <col customWidth="1" min="9" max="9" width="7.7109375"/>
    <col customWidth="1" min="10" max="11" width="4.42578125"/>
    <col customWidth="1" min="12" max="12" width="5.42578125"/>
    <col customWidth="1" min="13" max="13" width="14.28515625"/>
    <col customWidth="1" min="14" max="14" width="10.85546875"/>
    <col customWidth="1" min="15" max="15" width="21"/>
    <col customWidth="1" min="16" max="16" width="14.7109375"/>
    <col customWidth="1" min="17" max="17" width="21.42578125"/>
    <col customWidth="1" min="18" max="18" width="24.7109375"/>
    <col customWidth="1" min="19" max="19" style="1" width="15.5703125"/>
    <col customWidth="1" min="20" max="20" width="14.7109375"/>
    <col customWidth="1" min="21" max="21" style="2" width="19.28515625"/>
    <col customWidth="1" min="22" max="257" width="9.28515625"/>
  </cols>
  <sheetData>
    <row r="1" s="3" customForma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3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24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18.6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1"/>
    </row>
    <row r="5" ht="50.25" customHeight="1">
      <c r="A5" s="7" t="s">
        <v>2</v>
      </c>
      <c r="B5" s="7"/>
      <c r="C5" s="7"/>
      <c r="D5" s="8" t="s">
        <v>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ht="51" customHeight="1">
      <c r="A6" s="9" t="s">
        <v>4</v>
      </c>
      <c r="B6" s="9"/>
      <c r="C6" s="9"/>
      <c r="D6" s="8" t="s">
        <v>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ht="16.5" customHeight="1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ht="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ht="5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12.75" hidden="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1.75" customHeight="1">
      <c r="A11" s="11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2" t="s">
        <v>12</v>
      </c>
      <c r="G11" s="12"/>
      <c r="H11" s="12"/>
      <c r="I11" s="12"/>
      <c r="J11" s="12"/>
      <c r="K11" s="12"/>
      <c r="L11" s="12"/>
      <c r="M11" s="12" t="s">
        <v>13</v>
      </c>
      <c r="N11" s="12"/>
      <c r="O11" s="12"/>
      <c r="P11" s="12"/>
      <c r="Q11" s="12"/>
      <c r="R11" s="13" t="s">
        <v>14</v>
      </c>
      <c r="S11" s="13"/>
      <c r="T11" s="13"/>
      <c r="U11" s="13"/>
    </row>
    <row r="12" ht="43.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 t="s">
        <v>15</v>
      </c>
      <c r="N12" s="12" t="s">
        <v>16</v>
      </c>
      <c r="O12" s="12" t="s">
        <v>17</v>
      </c>
      <c r="P12" s="12" t="s">
        <v>18</v>
      </c>
      <c r="Q12" s="12" t="s">
        <v>19</v>
      </c>
      <c r="R12" s="12" t="s">
        <v>20</v>
      </c>
      <c r="S12" s="11" t="s">
        <v>21</v>
      </c>
      <c r="T12" s="11" t="s">
        <v>22</v>
      </c>
      <c r="U12" s="14" t="s">
        <v>23</v>
      </c>
    </row>
    <row r="13" ht="45" customHeight="1">
      <c r="A13" s="11"/>
      <c r="B13" s="12"/>
      <c r="C13" s="12"/>
      <c r="D13" s="12"/>
      <c r="E13" s="12"/>
      <c r="F13" s="15" t="s">
        <v>24</v>
      </c>
      <c r="G13" s="15" t="s">
        <v>25</v>
      </c>
      <c r="H13" s="15" t="s">
        <v>26</v>
      </c>
      <c r="I13" s="15"/>
      <c r="J13" s="15" t="s">
        <v>27</v>
      </c>
      <c r="K13" s="15" t="s">
        <v>28</v>
      </c>
      <c r="L13" s="12" t="s">
        <v>29</v>
      </c>
      <c r="M13" s="12"/>
      <c r="N13" s="12"/>
      <c r="O13" s="12"/>
      <c r="P13" s="12"/>
      <c r="Q13" s="12" t="s">
        <v>30</v>
      </c>
      <c r="R13" s="16"/>
      <c r="S13" s="17"/>
      <c r="T13" s="11"/>
      <c r="U13" s="14"/>
    </row>
    <row r="14" ht="15" customHeight="1">
      <c r="A14" s="18" t="s">
        <v>31</v>
      </c>
      <c r="B14" s="18" t="s">
        <v>32</v>
      </c>
      <c r="C14" s="18" t="s">
        <v>33</v>
      </c>
      <c r="D14" s="18" t="s">
        <v>34</v>
      </c>
      <c r="E14" s="18" t="s">
        <v>35</v>
      </c>
      <c r="F14" s="18" t="s">
        <v>36</v>
      </c>
      <c r="G14" s="18" t="s">
        <v>37</v>
      </c>
      <c r="H14" s="18" t="s">
        <v>38</v>
      </c>
      <c r="I14" s="18"/>
      <c r="J14" s="18" t="s">
        <v>39</v>
      </c>
      <c r="K14" s="18" t="s">
        <v>40</v>
      </c>
      <c r="L14" s="18" t="s">
        <v>41</v>
      </c>
      <c r="M14" s="18" t="s">
        <v>42</v>
      </c>
      <c r="N14" s="18" t="s">
        <v>43</v>
      </c>
      <c r="O14" s="18" t="s">
        <v>44</v>
      </c>
      <c r="P14" s="18" t="s">
        <v>45</v>
      </c>
      <c r="Q14" s="18" t="s">
        <v>46</v>
      </c>
      <c r="R14" s="18" t="s">
        <v>47</v>
      </c>
      <c r="S14" s="18" t="s">
        <v>48</v>
      </c>
      <c r="T14" s="18" t="s">
        <v>49</v>
      </c>
      <c r="U14" s="19" t="s">
        <v>50</v>
      </c>
    </row>
    <row r="15" ht="15.75" customHeight="1">
      <c r="A15" s="20">
        <v>1</v>
      </c>
      <c r="B15" s="21" t="s">
        <v>51</v>
      </c>
      <c r="C15" s="22" t="s">
        <v>52</v>
      </c>
      <c r="D15" s="23" t="s">
        <v>53</v>
      </c>
      <c r="E15" s="23">
        <v>5</v>
      </c>
      <c r="F15" s="24">
        <v>3450</v>
      </c>
      <c r="G15" s="25">
        <v>3890</v>
      </c>
      <c r="H15" s="26">
        <v>3580</v>
      </c>
      <c r="I15" s="27"/>
      <c r="J15" s="28"/>
      <c r="K15" s="29"/>
      <c r="L15" s="30"/>
      <c r="M15" s="31">
        <f>AVERAGE(F15:K15)</f>
        <v>3640</v>
      </c>
      <c r="N15" s="32">
        <f>COUNT(F15:K15)</f>
        <v>3</v>
      </c>
      <c r="O15" s="32">
        <f>SQRT((POWER(F15-M15,2)+POWER(G15-M15,2)+POWER(H15-M15,2)+IF(J15=0,0,POWER(J15-M15,2))+IF(K15=0,0,((K15-M15)^2))+IF(L15=0,0,((L15-M15)^2)))/(N15-1))</f>
        <v>226.05309110914629</v>
      </c>
      <c r="P15" s="32">
        <f>O15/M15*100</f>
        <v>6.2102497557457772</v>
      </c>
      <c r="Q15" s="32" t="str">
        <f>IF(P15&gt;33,"неоднородная","однородная")</f>
        <v>однородная</v>
      </c>
      <c r="R15" s="32">
        <f>(E15/N15)*SUM(F15:L15)</f>
        <v>18200</v>
      </c>
      <c r="S15" s="32">
        <f>R15/E15</f>
        <v>3640</v>
      </c>
      <c r="T15" s="32">
        <f>ROUND(S15,2)</f>
        <v>3640</v>
      </c>
      <c r="U15" s="31">
        <f>T15*E15</f>
        <v>18200</v>
      </c>
    </row>
    <row r="16" s="33" customFormat="1" ht="15.75" customHeight="1">
      <c r="A16" s="34" t="s">
        <v>54</v>
      </c>
      <c r="B16" s="34"/>
      <c r="C16" s="34"/>
      <c r="D16" s="34"/>
      <c r="E16" s="34"/>
      <c r="F16" s="35">
        <f>SUM(U15:U15)</f>
        <v>18200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15" customHeight="1">
      <c r="A17" s="36" t="s">
        <v>55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ht="39.7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ht="17.25" customHeight="1">
      <c r="A19" s="37"/>
      <c r="B19" s="38"/>
      <c r="C19" s="39"/>
      <c r="D19" s="39"/>
      <c r="E19" s="40"/>
      <c r="F19" s="40"/>
      <c r="S19" s="1"/>
      <c r="U19" s="2"/>
    </row>
    <row r="20" ht="19.5" customHeight="1">
      <c r="A20" s="37"/>
      <c r="B20" s="38"/>
      <c r="C20" s="39"/>
      <c r="D20" s="39"/>
      <c r="E20" s="40"/>
      <c r="F20" s="40"/>
      <c r="S20" s="1"/>
      <c r="U20" s="2"/>
    </row>
    <row r="21" ht="17.25">
      <c r="A21" s="37"/>
      <c r="B21" s="39"/>
      <c r="C21" s="39"/>
      <c r="D21" s="39"/>
      <c r="E21" s="40"/>
      <c r="F21" s="40"/>
    </row>
    <row r="22" ht="27.75" customHeight="1">
      <c r="A22" s="37"/>
      <c r="B22" s="41"/>
      <c r="C22" s="39"/>
      <c r="D22" s="39"/>
      <c r="E22" s="40"/>
      <c r="F22" s="40"/>
    </row>
    <row r="23" ht="17.25">
      <c r="A23" s="37"/>
      <c r="B23" s="38"/>
      <c r="C23" s="39"/>
      <c r="D23" s="39"/>
      <c r="E23" s="40"/>
      <c r="F23" s="40"/>
    </row>
    <row r="24" ht="19.5" customHeight="1">
      <c r="A24" s="37"/>
      <c r="B24" s="40"/>
      <c r="C24" s="40"/>
      <c r="D24" s="40"/>
      <c r="E24" s="40"/>
      <c r="F24" s="40"/>
    </row>
    <row r="25" ht="17.25">
      <c r="A25" s="37"/>
      <c r="B25" s="40"/>
      <c r="C25" s="40"/>
      <c r="D25" s="40"/>
      <c r="E25" s="40"/>
      <c r="F25" s="40"/>
    </row>
    <row r="26" ht="17.25">
      <c r="A26" s="37"/>
      <c r="B26" s="40"/>
      <c r="C26" s="40"/>
      <c r="D26" s="40"/>
      <c r="E26" s="40"/>
      <c r="F26" s="40"/>
    </row>
    <row r="27" ht="17.25">
      <c r="A27" s="37"/>
      <c r="B27" s="40"/>
      <c r="C27" s="40"/>
      <c r="D27" s="40"/>
      <c r="E27" s="40"/>
      <c r="F27" s="40"/>
    </row>
    <row r="28" ht="16.5">
      <c r="A28" s="40"/>
      <c r="B28" s="40"/>
      <c r="C28" s="40"/>
      <c r="D28" s="40"/>
      <c r="E28" s="40"/>
      <c r="F28" s="40"/>
    </row>
    <row r="29" ht="15">
      <c r="A29" s="1"/>
      <c r="B29" s="1"/>
    </row>
    <row r="30" ht="15">
      <c r="A30" s="1"/>
      <c r="B30" s="1"/>
    </row>
    <row r="31" ht="15">
      <c r="A31" s="1"/>
      <c r="B31" s="1"/>
    </row>
    <row r="32" ht="15">
      <c r="A32" s="1"/>
      <c r="B32" s="42"/>
    </row>
    <row r="33" ht="15">
      <c r="A33" s="1"/>
      <c r="B33" s="1"/>
      <c r="C33" s="43"/>
      <c r="D33" s="43"/>
      <c r="E33" s="43"/>
    </row>
  </sheetData>
  <mergeCells count="25">
    <mergeCell ref="A1:U2"/>
    <mergeCell ref="A3:U3"/>
    <mergeCell ref="A5:C5"/>
    <mergeCell ref="D5:U5"/>
    <mergeCell ref="A6:C6"/>
    <mergeCell ref="D6:U6"/>
    <mergeCell ref="A7:U10"/>
    <mergeCell ref="A11:A13"/>
    <mergeCell ref="B11:B13"/>
    <mergeCell ref="C11:C13"/>
    <mergeCell ref="D11:D13"/>
    <mergeCell ref="E11:E13"/>
    <mergeCell ref="F11:L12"/>
    <mergeCell ref="M11:Q11"/>
    <mergeCell ref="R11:U11"/>
    <mergeCell ref="M12:M13"/>
    <mergeCell ref="N12:N13"/>
    <mergeCell ref="T12:T13"/>
    <mergeCell ref="U12:U13"/>
    <mergeCell ref="H13:I13"/>
    <mergeCell ref="H14:I14"/>
    <mergeCell ref="H15:I15"/>
    <mergeCell ref="A16:E16"/>
    <mergeCell ref="F16:U16"/>
    <mergeCell ref="A17:U18"/>
  </mergeCells>
  <printOptions headings="0" gridLines="0"/>
  <pageMargins left="0.157639" right="0.157639" top="0.27569399999999999" bottom="0.35416699999999995" header="0.51181100000000002" footer="0.51181100000000002"/>
  <pageSetup paperSize="9" scale="51" firstPageNumber="0" fitToWidth="1" fitToHeight="5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Гавчик Б.Л.</dc:creator>
  <cp:lastModifiedBy>Suncova_EU</cp:lastModifiedBy>
  <cp:revision>55</cp:revision>
  <dcterms:created xsi:type="dcterms:W3CDTF">2025-06-19T13:46:49Z</dcterms:created>
  <dcterms:modified xsi:type="dcterms:W3CDTF">2026-05-27T06:10:25Z</dcterms:modified>
</cp:coreProperties>
</file>