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B03-PVL\Agregator\БЕРЕЗКА\4 Закупки в работе\Кибербэкап\кп\"/>
    </mc:Choice>
  </mc:AlternateContent>
  <bookViews>
    <workbookView xWindow="0" yWindow="0" windowWidth="14910" windowHeight="11310"/>
  </bookViews>
  <sheets>
    <sheet name="НМЦК" sheetId="1" r:id="rId1"/>
  </sheets>
  <definedNames>
    <definedName name="_xlnm.Print_Area" localSheetId="0">НМЦК!$A$1:$K$41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E18" i="1"/>
  <c r="K17" i="1" l="1"/>
  <c r="H17" i="1"/>
  <c r="I17" i="1" s="1"/>
  <c r="J17" i="1" s="1"/>
  <c r="H16" i="1" l="1"/>
  <c r="I16" i="1" s="1"/>
  <c r="J16" i="1" s="1"/>
  <c r="K16" i="1"/>
  <c r="K18" i="1" s="1"/>
</calcChain>
</file>

<file path=xl/sharedStrings.xml><?xml version="1.0" encoding="utf-8"?>
<sst xmlns="http://schemas.openxmlformats.org/spreadsheetml/2006/main" count="49" uniqueCount="47">
  <si>
    <t>Утверждаю:</t>
  </si>
  <si>
    <t>Основные характеристики объекта закупки:</t>
  </si>
  <si>
    <t>Используемый метод определения НМЦК с обоснованием:</t>
  </si>
  <si>
    <t>Расчет НМЦК:</t>
  </si>
  <si>
    <t>Дата подготовки НМЦК:</t>
  </si>
  <si>
    <t>№ п/п</t>
  </si>
  <si>
    <t>Конкретное наименование закупаемого товара (работ, услуги)</t>
  </si>
  <si>
    <t>Ед. изм.</t>
  </si>
  <si>
    <t>Кол-во</t>
  </si>
  <si>
    <t>Источник ценовой информации (ИЦИ)</t>
  </si>
  <si>
    <t>№ 1</t>
  </si>
  <si>
    <t>№ 2</t>
  </si>
  <si>
    <t>№3</t>
  </si>
  <si>
    <t>Средняя арифмитическая цена за единицу &lt;ц&gt;</t>
  </si>
  <si>
    <t>Среднее квадратичное отклонение *</t>
  </si>
  <si>
    <t>Коэффициент вариации цен V (%) **</t>
  </si>
  <si>
    <t>Расчет Н(М)ЦК по формуле ***</t>
  </si>
  <si>
    <t>** )Не должен превышать 33 %</t>
  </si>
  <si>
    <t>*)</t>
  </si>
  <si>
    <t xml:space="preserve">*** V - количество (объем) закупаемого ТРУ; </t>
  </si>
  <si>
    <t>Валюта, применяемая при расчете НМЦК, расчетах по контракту - российский рубль</t>
  </si>
  <si>
    <t>Порядок применения официального курса тностранной валюты к рублю РФ, установленного ЦБ РФ и используемого при оплате контракта - не применяется.</t>
  </si>
  <si>
    <t>Подготовил:</t>
  </si>
  <si>
    <t>НМЦК,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</si>
  <si>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НМЦК</t>
  </si>
  <si>
    <t>№1</t>
  </si>
  <si>
    <t>№2</t>
  </si>
  <si>
    <r>
      <rPr>
        <b/>
        <sz val="10"/>
        <color theme="1"/>
        <rFont val="Times New Roman"/>
        <family val="1"/>
        <charset val="204"/>
      </rPr>
      <t>n</t>
    </r>
    <r>
      <rPr>
        <sz val="10"/>
        <color theme="1"/>
        <rFont val="Times New Roman"/>
        <family val="1"/>
        <charset val="204"/>
      </rPr>
      <t xml:space="preserve"> - количество значений, используемых в расчете;</t>
    </r>
  </si>
  <si>
    <r>
      <rPr>
        <b/>
        <sz val="10"/>
        <color theme="1"/>
        <rFont val="Times New Roman"/>
        <family val="1"/>
        <charset val="204"/>
      </rPr>
      <t xml:space="preserve">i </t>
    </r>
    <r>
      <rPr>
        <sz val="10"/>
        <color theme="1"/>
        <rFont val="Times New Roman"/>
        <family val="1"/>
        <charset val="204"/>
      </rPr>
      <t xml:space="preserve">- номер источника ценовой информации; </t>
    </r>
  </si>
  <si>
    <r>
      <rPr>
        <b/>
        <sz val="10"/>
        <color theme="1"/>
        <rFont val="Times New Roman"/>
        <family val="1"/>
        <charset val="204"/>
      </rPr>
      <t>ц</t>
    </r>
    <r>
      <rPr>
        <sz val="10"/>
        <color theme="1"/>
        <rFont val="Times New Roman"/>
        <family val="1"/>
        <charset val="204"/>
      </rPr>
      <t xml:space="preserve"> - цена единицы</t>
    </r>
  </si>
  <si>
    <t xml:space="preserve">Обоснование начальной (максимальной ) цены контракта </t>
  </si>
  <si>
    <r>
      <t xml:space="preserve">НМЦК была определена методом сопоставимых рыночных цен (анализа рынка)  в соответствии с приказом Минэкономразвития России № 567 от 02.10.2013 «Об 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
</t>
    </r>
    <r>
      <rPr>
        <b/>
        <sz val="10"/>
        <color theme="1"/>
        <rFont val="Times New Roman"/>
        <family val="1"/>
        <charset val="204"/>
      </rPr>
      <t xml:space="preserve">Метод сопоставимых рыночных цен (анализа рынка) является приоритетным для определения и обоснования НМЦК. </t>
    </r>
  </si>
  <si>
    <t xml:space="preserve">                                                                ________________________ П.О. Щеглов</t>
  </si>
  <si>
    <t>Начальник отдела информационных технологий и информационной безопасности</t>
  </si>
  <si>
    <t>Д.С. Зверев</t>
  </si>
  <si>
    <t>Цена контракта установлена в размере доведенных лимитов бюджетных обязательств на 2026 год</t>
  </si>
  <si>
    <t>Заместитель начальника ФКУ "Поволжуправтодор"</t>
  </si>
  <si>
    <t>№2738 от 18.08.2026 (получено по запросу от 14.08.2026 №214/117-26)</t>
  </si>
  <si>
    <t>№ЛФ-150 от 18.08.2026 (получено по запросу от 14.08.2026 №214/117-26)</t>
  </si>
  <si>
    <t>№2026-08/30/ОКП от 18.08.2026 (получено по запросу от 14.08.2026 №214/117-26)</t>
  </si>
  <si>
    <t>18.08.2026г.</t>
  </si>
  <si>
    <t>586 355,31 руб</t>
  </si>
  <si>
    <t>Начальная (максимальная) цена контракта для размещения закупочной сессии на площадке ЕАТ -  570 107,25 рублей, наименьшая из имеющихся коммерческих предложений.</t>
  </si>
  <si>
    <t>Приобретение неисключительных прав использования российского лицензионного программного обеспечения для нужд ФКУ «Поволжуправтодор»</t>
  </si>
  <si>
    <t>Кибер Бэкап Расширенная редакция для платформы виртуализации – Переход на новую версию.</t>
  </si>
  <si>
    <t xml:space="preserve">Сертификат на сопровождение ПО Кибер Бэкап Расширенная редакция для платформы виртуализации на 12 месяцев – Переход на новую версию. 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</si>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</sst>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23</xdr:row>
          <xdr:rowOff>85725</xdr:rowOff>
        </xdr:from>
        <xdr:to>
          <xdr:col>6</xdr:col>
          <xdr:colOff>219075</xdr:colOff>
          <xdr:row>27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18</xdr:row>
          <xdr:rowOff>104775</xdr:rowOff>
        </xdr:from>
        <xdr:to>
          <xdr:col>1</xdr:col>
          <xdr:colOff>1628775</xdr:colOff>
          <xdr:row>22</xdr:row>
          <xdr:rowOff>38100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561975</xdr:colOff>
          <xdr:row>18</xdr:row>
          <xdr:rowOff>19050</xdr:rowOff>
        </xdr:from>
        <xdr:to>
          <xdr:col>6</xdr:col>
          <xdr:colOff>666750</xdr:colOff>
          <xdr:row>20</xdr:row>
          <xdr:rowOff>142875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1"/>
  <sheetViews>
    <sheetView tabSelected="1" view="pageBreakPreview" zoomScaleNormal="100" zoomScaleSheetLayoutView="100" workbookViewId="0">
      <selection activeCell="H39" sqref="H39"/>
    </sheetView>
  </sheetViews>
  <sheetFormatPr defaultRowHeight="12.75" x14ac:dyDescent="0.25"/>
  <cols>
    <col min="1" max="1" width="9.140625" style="4"/>
    <col min="2" max="2" width="31.42578125" style="4" customWidth="1"/>
    <col min="3" max="4" width="9.140625" style="4"/>
    <col min="5" max="6" width="13.28515625" style="4" customWidth="1"/>
    <col min="7" max="7" width="12.140625" style="4" customWidth="1"/>
    <col min="8" max="8" width="22.42578125" style="4" customWidth="1"/>
    <col min="9" max="10" width="19.42578125" style="4" customWidth="1"/>
    <col min="11" max="11" width="23.85546875" style="4" customWidth="1"/>
    <col min="12" max="16384" width="9.140625" style="4"/>
  </cols>
  <sheetData>
    <row r="1" spans="1:1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5" customHeight="1" x14ac:dyDescent="0.25">
      <c r="I2" s="23" t="s">
        <v>36</v>
      </c>
      <c r="J2" s="23"/>
      <c r="K2" s="23"/>
    </row>
    <row r="3" spans="1:11" ht="15" customHeight="1" x14ac:dyDescent="0.25">
      <c r="I3" s="10"/>
      <c r="J3" s="10"/>
      <c r="K3" s="10"/>
    </row>
    <row r="4" spans="1:11" x14ac:dyDescent="0.25">
      <c r="I4" s="24" t="s">
        <v>32</v>
      </c>
      <c r="J4" s="24"/>
      <c r="K4" s="24"/>
    </row>
    <row r="5" spans="1:11" ht="14.25" x14ac:dyDescent="0.25">
      <c r="A5" s="28" t="s">
        <v>30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14.25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4" customHeight="1" x14ac:dyDescent="0.25">
      <c r="A7" s="29" t="s">
        <v>1</v>
      </c>
      <c r="B7" s="29"/>
      <c r="C7" s="29"/>
      <c r="D7" s="29"/>
      <c r="E7" s="30" t="s">
        <v>43</v>
      </c>
      <c r="F7" s="30"/>
      <c r="G7" s="30"/>
      <c r="H7" s="30"/>
      <c r="I7" s="30"/>
      <c r="J7" s="30"/>
      <c r="K7" s="30"/>
    </row>
    <row r="8" spans="1:11" ht="55.5" customHeight="1" x14ac:dyDescent="0.25">
      <c r="A8" s="32" t="s">
        <v>2</v>
      </c>
      <c r="B8" s="33"/>
      <c r="C8" s="33"/>
      <c r="D8" s="34"/>
      <c r="E8" s="41" t="s">
        <v>31</v>
      </c>
      <c r="F8" s="41"/>
      <c r="G8" s="41"/>
      <c r="H8" s="41"/>
      <c r="I8" s="41"/>
      <c r="J8" s="41"/>
      <c r="K8" s="41"/>
    </row>
    <row r="9" spans="1:11" x14ac:dyDescent="0.25">
      <c r="A9" s="35"/>
      <c r="B9" s="36"/>
      <c r="C9" s="36"/>
      <c r="D9" s="37"/>
      <c r="E9" s="9" t="s">
        <v>25</v>
      </c>
      <c r="F9" s="42" t="s">
        <v>37</v>
      </c>
      <c r="G9" s="42"/>
      <c r="H9" s="42"/>
      <c r="I9" s="42"/>
      <c r="J9" s="42"/>
      <c r="K9" s="43"/>
    </row>
    <row r="10" spans="1:11" ht="12.75" customHeight="1" x14ac:dyDescent="0.25">
      <c r="A10" s="35"/>
      <c r="B10" s="36"/>
      <c r="C10" s="36"/>
      <c r="D10" s="37"/>
      <c r="E10" s="9" t="s">
        <v>26</v>
      </c>
      <c r="F10" s="44" t="s">
        <v>39</v>
      </c>
      <c r="G10" s="42"/>
      <c r="H10" s="42"/>
      <c r="I10" s="42"/>
      <c r="J10" s="42"/>
      <c r="K10" s="43"/>
    </row>
    <row r="11" spans="1:11" ht="16.5" customHeight="1" x14ac:dyDescent="0.25">
      <c r="A11" s="38"/>
      <c r="B11" s="39"/>
      <c r="C11" s="39"/>
      <c r="D11" s="40"/>
      <c r="E11" s="9" t="s">
        <v>12</v>
      </c>
      <c r="F11" s="42" t="s">
        <v>38</v>
      </c>
      <c r="G11" s="42"/>
      <c r="H11" s="42"/>
      <c r="I11" s="42"/>
      <c r="J11" s="42"/>
      <c r="K11" s="43"/>
    </row>
    <row r="12" spans="1:11" x14ac:dyDescent="0.25">
      <c r="A12" s="29" t="s">
        <v>3</v>
      </c>
      <c r="B12" s="29"/>
      <c r="C12" s="29"/>
      <c r="D12" s="29"/>
      <c r="E12" s="31" t="s">
        <v>41</v>
      </c>
      <c r="F12" s="31"/>
      <c r="G12" s="31"/>
      <c r="H12" s="31"/>
      <c r="I12" s="31"/>
      <c r="J12" s="31"/>
      <c r="K12" s="31"/>
    </row>
    <row r="13" spans="1:11" x14ac:dyDescent="0.25">
      <c r="A13" s="29" t="s">
        <v>4</v>
      </c>
      <c r="B13" s="29"/>
      <c r="C13" s="29"/>
      <c r="D13" s="29"/>
      <c r="E13" s="30" t="s">
        <v>40</v>
      </c>
      <c r="F13" s="30"/>
      <c r="G13" s="30"/>
      <c r="H13" s="30"/>
      <c r="I13" s="30"/>
      <c r="J13" s="30"/>
      <c r="K13" s="30"/>
    </row>
    <row r="14" spans="1:11" s="2" customFormat="1" ht="51" customHeight="1" x14ac:dyDescent="0.25">
      <c r="A14" s="49" t="s">
        <v>5</v>
      </c>
      <c r="B14" s="49" t="s">
        <v>6</v>
      </c>
      <c r="C14" s="49" t="s">
        <v>7</v>
      </c>
      <c r="D14" s="49" t="s">
        <v>8</v>
      </c>
      <c r="E14" s="45" t="s">
        <v>9</v>
      </c>
      <c r="F14" s="46"/>
      <c r="G14" s="47"/>
      <c r="H14" s="45" t="s">
        <v>24</v>
      </c>
      <c r="I14" s="46"/>
      <c r="J14" s="47"/>
      <c r="K14" s="1" t="s">
        <v>23</v>
      </c>
    </row>
    <row r="15" spans="1:11" s="2" customFormat="1" ht="31.5" customHeight="1" x14ac:dyDescent="0.25">
      <c r="A15" s="50"/>
      <c r="B15" s="50"/>
      <c r="C15" s="50"/>
      <c r="D15" s="50"/>
      <c r="E15" s="1" t="s">
        <v>10</v>
      </c>
      <c r="F15" s="1" t="s">
        <v>11</v>
      </c>
      <c r="G15" s="1" t="s">
        <v>12</v>
      </c>
      <c r="H15" s="1" t="s">
        <v>13</v>
      </c>
      <c r="I15" s="1" t="s">
        <v>14</v>
      </c>
      <c r="J15" s="1" t="s">
        <v>15</v>
      </c>
      <c r="K15" s="1" t="s">
        <v>16</v>
      </c>
    </row>
    <row r="16" spans="1:11" s="3" customFormat="1" ht="39.75" customHeight="1" x14ac:dyDescent="0.25">
      <c r="A16" s="1">
        <v>1</v>
      </c>
      <c r="B16" s="12" t="s">
        <v>44</v>
      </c>
      <c r="C16" s="1" t="s">
        <v>46</v>
      </c>
      <c r="D16" s="1">
        <v>3</v>
      </c>
      <c r="E16" s="13">
        <v>180901</v>
      </c>
      <c r="F16" s="14">
        <v>186707.92</v>
      </c>
      <c r="G16" s="14">
        <v>190561.11</v>
      </c>
      <c r="H16" s="15">
        <f t="shared" ref="H16" si="0">(E16+F16+G16)/3</f>
        <v>186056.67666666667</v>
      </c>
      <c r="I16" s="15">
        <f>SQRT((POWER(H16-E16,2)+POWER(H16-F16,2)+POWER(H16-G16,2)))/(3-1)</f>
        <v>3438.5694490902229</v>
      </c>
      <c r="J16" s="16">
        <f>I16/H16*100</f>
        <v>1.8481301024475765</v>
      </c>
      <c r="K16" s="17">
        <f t="shared" ref="K16" si="1">(D16/3)*(E16+F16+G16)</f>
        <v>558170.03</v>
      </c>
    </row>
    <row r="17" spans="1:11" s="3" customFormat="1" ht="52.5" customHeight="1" x14ac:dyDescent="0.25">
      <c r="A17" s="1">
        <v>2</v>
      </c>
      <c r="B17" s="21" t="s">
        <v>45</v>
      </c>
      <c r="C17" s="1" t="s">
        <v>46</v>
      </c>
      <c r="D17" s="1">
        <v>3</v>
      </c>
      <c r="E17" s="13">
        <v>9134.75</v>
      </c>
      <c r="F17" s="14">
        <v>9427.98</v>
      </c>
      <c r="G17" s="14">
        <v>9622.5499999999993</v>
      </c>
      <c r="H17" s="15">
        <f t="shared" ref="H17" si="2">(E17+F17+G17)/3</f>
        <v>9395.0933333333323</v>
      </c>
      <c r="I17" s="15">
        <f>SQRT((POWER(H17-E17,2)+POWER(H17-F17,2)+POWER(H17-G17,2)))/(3-1)</f>
        <v>173.63519175750801</v>
      </c>
      <c r="J17" s="16">
        <f>I17/H17*100</f>
        <v>1.8481475978685473</v>
      </c>
      <c r="K17" s="17">
        <f>(D17/3)*(E17+F17+G17)</f>
        <v>28185.279999999999</v>
      </c>
    </row>
    <row r="18" spans="1:11" x14ac:dyDescent="0.25">
      <c r="A18" s="21"/>
      <c r="B18" s="21"/>
      <c r="C18" s="21"/>
      <c r="D18" s="21"/>
      <c r="E18" s="13">
        <f>SUM(E16:E17)*3</f>
        <v>570107.25</v>
      </c>
      <c r="F18" s="13">
        <f>SUM(F16:F17)*3</f>
        <v>588407.70000000007</v>
      </c>
      <c r="G18" s="13">
        <f>SUM(G16:G17)*3</f>
        <v>600550.98</v>
      </c>
      <c r="H18" s="21"/>
      <c r="I18" s="21"/>
      <c r="J18" s="21"/>
      <c r="K18" s="18">
        <f>SUM(K16:K17)</f>
        <v>586355.31000000006</v>
      </c>
    </row>
    <row r="19" spans="1:11" x14ac:dyDescent="0.25">
      <c r="A19" s="3"/>
      <c r="B19" s="5" t="s">
        <v>18</v>
      </c>
      <c r="C19" s="48" t="s">
        <v>17</v>
      </c>
      <c r="D19" s="48"/>
      <c r="E19" s="48"/>
      <c r="F19" s="48"/>
      <c r="G19" s="6"/>
      <c r="H19" s="6"/>
      <c r="I19" s="6"/>
      <c r="J19" s="6"/>
      <c r="K19" s="6"/>
    </row>
    <row r="20" spans="1:11" x14ac:dyDescent="0.25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25">
      <c r="A21" s="3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25">
      <c r="A22" s="3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25">
      <c r="A23" s="3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25">
      <c r="A24" s="3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25">
      <c r="A25" s="3"/>
      <c r="B25" s="6" t="s">
        <v>19</v>
      </c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25">
      <c r="A26" s="3"/>
      <c r="B26" s="6" t="s">
        <v>27</v>
      </c>
      <c r="C26" s="6"/>
      <c r="D26" s="6"/>
      <c r="E26" s="6"/>
      <c r="F26" s="6"/>
      <c r="G26" s="6"/>
      <c r="H26" s="6"/>
      <c r="I26" s="6"/>
      <c r="J26" s="6"/>
      <c r="K26" s="6"/>
    </row>
    <row r="27" spans="1:11" x14ac:dyDescent="0.25">
      <c r="B27" s="7" t="s">
        <v>28</v>
      </c>
    </row>
    <row r="28" spans="1:11" x14ac:dyDescent="0.25">
      <c r="B28" s="4" t="s">
        <v>29</v>
      </c>
    </row>
    <row r="30" spans="1:11" x14ac:dyDescent="0.25">
      <c r="B30" s="4" t="s">
        <v>35</v>
      </c>
    </row>
    <row r="31" spans="1:11" x14ac:dyDescent="0.25">
      <c r="B31" s="4" t="s">
        <v>20</v>
      </c>
    </row>
    <row r="32" spans="1:11" x14ac:dyDescent="0.25">
      <c r="B32" s="25" t="s">
        <v>21</v>
      </c>
      <c r="C32" s="25"/>
      <c r="D32" s="25"/>
      <c r="E32" s="25"/>
      <c r="F32" s="25"/>
      <c r="G32" s="25"/>
      <c r="H32" s="25"/>
      <c r="I32" s="25"/>
      <c r="J32" s="25"/>
      <c r="K32" s="25"/>
    </row>
    <row r="34" spans="2:11" ht="34.5" customHeight="1" x14ac:dyDescent="0.25">
      <c r="B34" s="26" t="s">
        <v>42</v>
      </c>
      <c r="C34" s="26"/>
      <c r="D34" s="26"/>
      <c r="E34" s="26"/>
      <c r="F34" s="26"/>
      <c r="G34" s="26"/>
      <c r="H34" s="26"/>
      <c r="I34" s="26"/>
      <c r="J34" s="26"/>
      <c r="K34" s="26"/>
    </row>
    <row r="35" spans="2:11" x14ac:dyDescent="0.25">
      <c r="B35" s="8" t="s">
        <v>22</v>
      </c>
    </row>
    <row r="36" spans="2:11" ht="8.25" customHeight="1" x14ac:dyDescent="0.25">
      <c r="B36" s="20"/>
      <c r="C36" s="20"/>
      <c r="D36" s="20"/>
      <c r="E36" s="20"/>
      <c r="F36" s="20"/>
      <c r="G36" s="20"/>
      <c r="H36" s="20"/>
      <c r="I36" s="20"/>
    </row>
    <row r="37" spans="2:11" x14ac:dyDescent="0.25">
      <c r="B37" s="4" t="s">
        <v>33</v>
      </c>
      <c r="H37" s="22" t="s">
        <v>34</v>
      </c>
    </row>
    <row r="38" spans="2:11" ht="15.75" customHeight="1" x14ac:dyDescent="0.25">
      <c r="B38" s="11"/>
      <c r="C38" s="11"/>
      <c r="D38" s="11"/>
      <c r="H38" s="10"/>
    </row>
    <row r="39" spans="2:11" x14ac:dyDescent="0.25">
      <c r="B39" s="8"/>
    </row>
    <row r="40" spans="2:11" ht="9" customHeight="1" x14ac:dyDescent="0.25">
      <c r="B40" s="8"/>
    </row>
    <row r="41" spans="2:11" x14ac:dyDescent="0.25">
      <c r="H41" s="10"/>
    </row>
  </sheetData>
  <mergeCells count="24">
    <mergeCell ref="A14:A15"/>
    <mergeCell ref="B14:B15"/>
    <mergeCell ref="C14:C15"/>
    <mergeCell ref="D14:D15"/>
    <mergeCell ref="F11:K11"/>
    <mergeCell ref="H14:J14"/>
    <mergeCell ref="C19:F19"/>
    <mergeCell ref="B32:K32"/>
    <mergeCell ref="E14:G14"/>
    <mergeCell ref="I2:K2"/>
    <mergeCell ref="I4:K4"/>
    <mergeCell ref="B34:K34"/>
    <mergeCell ref="A1:K1"/>
    <mergeCell ref="A5:K5"/>
    <mergeCell ref="A12:D12"/>
    <mergeCell ref="A7:D7"/>
    <mergeCell ref="A13:D13"/>
    <mergeCell ref="E7:K7"/>
    <mergeCell ref="E12:K12"/>
    <mergeCell ref="E13:K13"/>
    <mergeCell ref="A8:D11"/>
    <mergeCell ref="E8:K8"/>
    <mergeCell ref="F9:K9"/>
    <mergeCell ref="F10:K10"/>
  </mergeCells>
  <pageMargins left="0.23622047244094491" right="0.23622047244094491" top="0.59055118110236227" bottom="0.39370078740157483" header="0.31496062992125984" footer="0.31496062992125984"/>
  <pageSetup paperSize="9" scale="71" orientation="landscape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3</xdr:col>
                <xdr:colOff>514350</xdr:colOff>
                <xdr:row>23</xdr:row>
                <xdr:rowOff>85725</xdr:rowOff>
              </from>
              <to>
                <xdr:col>6</xdr:col>
                <xdr:colOff>219075</xdr:colOff>
                <xdr:row>27</xdr:row>
                <xdr:rowOff>57150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6" r:id="rId6">
          <objectPr defaultSize="0" autoPict="0" r:id="rId7">
            <anchor moveWithCells="1" sizeWithCells="1">
              <from>
                <xdr:col>1</xdr:col>
                <xdr:colOff>247650</xdr:colOff>
                <xdr:row>18</xdr:row>
                <xdr:rowOff>104775</xdr:rowOff>
              </from>
              <to>
                <xdr:col>1</xdr:col>
                <xdr:colOff>1628775</xdr:colOff>
                <xdr:row>22</xdr:row>
                <xdr:rowOff>38100</xdr:rowOff>
              </to>
            </anchor>
          </objectPr>
        </oleObject>
      </mc:Choice>
      <mc:Fallback>
        <oleObject progId="Equation.3" shapeId="1026" r:id="rId6"/>
      </mc:Fallback>
    </mc:AlternateContent>
    <mc:AlternateContent xmlns:mc="http://schemas.openxmlformats.org/markup-compatibility/2006">
      <mc:Choice Requires="x14">
        <oleObject progId="Equation.3" shapeId="1027" r:id="rId8">
          <objectPr defaultSize="0" autoPict="0" r:id="rId9">
            <anchor moveWithCells="1" sizeWithCells="1">
              <from>
                <xdr:col>5</xdr:col>
                <xdr:colOff>561975</xdr:colOff>
                <xdr:row>18</xdr:row>
                <xdr:rowOff>19050</xdr:rowOff>
              </from>
              <to>
                <xdr:col>6</xdr:col>
                <xdr:colOff>666750</xdr:colOff>
                <xdr:row>20</xdr:row>
                <xdr:rowOff>142875</xdr:rowOff>
              </to>
            </anchor>
          </objectPr>
        </oleObject>
      </mc:Choice>
      <mc:Fallback>
        <oleObject progId="Equation.3" shapeId="1027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Медведкина Е.В.</dc:creator>
  <cp:lastModifiedBy>Белогуб Ю.В.</cp:lastModifiedBy>
  <cp:lastPrinted>2026-08-19T12:52:39Z</cp:lastPrinted>
  <dcterms:created xsi:type="dcterms:W3CDTF">2025-08-26T08:37:05Z</dcterms:created>
  <dcterms:modified xsi:type="dcterms:W3CDTF">2026-08-31T08:47:48Z</dcterms:modified>
</cp:coreProperties>
</file>