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Контракты 2026\п.4\Контракт № Почтовая марка, 30 тыс\"/>
    </mc:Choice>
  </mc:AlternateContent>
  <bookViews>
    <workbookView xWindow="-480" yWindow="615" windowWidth="15315" windowHeight="11640"/>
  </bookViews>
  <sheets>
    <sheet name="07.02.2022" sheetId="11" r:id="rId1"/>
  </sheets>
  <definedNames>
    <definedName name="_xlnm.Print_Area" localSheetId="0">'07.02.2022'!$A$1:$O$15</definedName>
  </definedNames>
  <calcPr calcId="162913"/>
</workbook>
</file>

<file path=xl/calcChain.xml><?xml version="1.0" encoding="utf-8"?>
<calcChain xmlns="http://schemas.openxmlformats.org/spreadsheetml/2006/main">
  <c r="L6" i="11" l="1"/>
  <c r="M6" i="11" s="1"/>
  <c r="N6" i="11" s="1"/>
  <c r="O6" i="11" s="1"/>
  <c r="L7" i="11"/>
  <c r="M7" i="11" s="1"/>
  <c r="N7" i="11" s="1"/>
  <c r="O7" i="11" s="1"/>
  <c r="L8" i="11"/>
  <c r="M8" i="11" s="1"/>
  <c r="N8" i="11" s="1"/>
  <c r="O8" i="11" s="1"/>
  <c r="L9" i="11"/>
  <c r="M9" i="11" s="1"/>
  <c r="N9" i="11" s="1"/>
  <c r="O9" i="11" s="1"/>
  <c r="L10" i="11"/>
  <c r="M10" i="11" s="1"/>
  <c r="N10" i="11" s="1"/>
  <c r="O10" i="11" s="1"/>
  <c r="J6" i="11"/>
  <c r="K6" i="11" s="1"/>
  <c r="J7" i="11"/>
  <c r="K7" i="11" s="1"/>
  <c r="J8" i="11"/>
  <c r="K8" i="11" s="1"/>
  <c r="J9" i="11"/>
  <c r="K9" i="11" s="1"/>
  <c r="J10" i="11"/>
  <c r="K10" i="11" s="1"/>
  <c r="L11" i="11"/>
  <c r="M11" i="11" s="1"/>
  <c r="N11" i="11" s="1"/>
  <c r="O11" i="11" s="1"/>
  <c r="J11" i="11"/>
  <c r="K11" i="11" s="1"/>
</calcChain>
</file>

<file path=xl/sharedStrings.xml><?xml version="1.0" encoding="utf-8"?>
<sst xmlns="http://schemas.openxmlformats.org/spreadsheetml/2006/main" count="37" uniqueCount="32">
  <si>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</si>
  <si>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</si>
  <si>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</si>
  <si>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</si>
  <si>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</si>
  <si>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</si>
  <si>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</si>
  <si>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</si>
  <si>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</si>
  <si>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</si>
  <si>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</si>
  <si>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</si>
  <si>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</si>
  <si>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</si>
  <si>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r>
      <t xml:space="preserve">коэффициент вариации цен V (%)           </t>
    </r>
    <r>
      <rPr>
        <i/>
        <sz val="14"/>
        <color indexed="8"/>
        <rFont val="Times New Roman"/>
        <family val="1"/>
        <charset val="204"/>
      </rPr>
      <t xml:space="preserve">         (не должен превышать 33%)</t>
    </r>
  </si>
  <si>
    <t xml:space="preserve">ПРИЛОЖЕНИЕ 4 к государственному контракту №___ от "___"__________2016г.                                                             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</si>
  <si>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</si>
  <si>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</si>
  <si>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>Почтовая марка номиналом 5 рублей</t>
  </si>
  <si>
    <t>Почтовая марка номиналом 25 рублей</t>
  </si>
  <si>
    <t>Почтовая марка номиналом 50 рублей</t>
  </si>
  <si>
    <t>Почтовая марка номиналом 100 рублей</t>
  </si>
  <si>
    <t>Старший юристконсульт майор внутренней службы</t>
  </si>
  <si>
    <t>О.Н.Шишкина</t>
  </si>
  <si>
    <t xml:space="preserve">* При определении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</si>
  <si>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Конверт НП С4 229*324. Лента клеевая на бумажной основе/адресная сетка</t>
  </si>
  <si>
    <t>Пакет почтовый полиэтиленовый 229х324-40</t>
  </si>
  <si>
    <t>Источник 1 вх. № 210 от 28.05.2026</t>
  </si>
  <si>
    <t>Источник 2 вх. №211  от 28.05.2026</t>
  </si>
  <si>
    <t>Источник 3 вх. №212 от 28.05.2026</t>
  </si>
  <si>
    <t>В результате проведенного расчета ЦКЕП контракта составила:</t>
  </si>
  <si>
    <t xml:space="preserve">Обоснование цены контракта, заключаемого с единственным поставщиком ЦКЕП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</si>
</sst>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20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color rgb="FF00000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/>
    <xf numFmtId="0" fontId="5" fillId="0" borderId="0" xfId="0" applyFont="1" applyFill="1"/>
    <xf numFmtId="0" fontId="4" fillId="0" borderId="0" xfId="0" applyFont="1" applyFill="1" applyAlignment="1" applyProtection="1">
      <alignment wrapText="1"/>
      <protection locked="0"/>
    </xf>
    <xf numFmtId="4" fontId="10" fillId="2" borderId="0" xfId="0" applyNumberFormat="1" applyFont="1" applyFill="1"/>
    <xf numFmtId="0" fontId="8" fillId="0" borderId="0" xfId="0" applyFont="1"/>
    <xf numFmtId="0" fontId="8" fillId="0" borderId="0" xfId="0" applyFont="1" applyFill="1" applyAlignment="1" applyProtection="1">
      <alignment wrapText="1"/>
      <protection locked="0"/>
    </xf>
    <xf numFmtId="164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" fontId="8" fillId="0" borderId="0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/>
    <xf numFmtId="4" fontId="9" fillId="0" borderId="0" xfId="0" applyNumberFormat="1" applyFont="1" applyFill="1"/>
    <xf numFmtId="4" fontId="8" fillId="0" borderId="0" xfId="0" applyNumberFormat="1" applyFont="1" applyFill="1" applyAlignment="1" applyProtection="1">
      <alignment wrapText="1"/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textRotation="90" wrapText="1"/>
    </xf>
    <xf numFmtId="4" fontId="4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0" xfId="0" applyNumberFormat="1" applyFont="1" applyFill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" fontId="1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1732</xdr:colOff>
      <xdr:row>4</xdr:row>
      <xdr:rowOff>1835727</xdr:rowOff>
    </xdr:from>
    <xdr:to>
      <xdr:col>10</xdr:col>
      <xdr:colOff>935182</xdr:colOff>
      <xdr:row>4</xdr:row>
      <xdr:rowOff>2188152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6187" y="299604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1316832</xdr:colOff>
      <xdr:row>4</xdr:row>
      <xdr:rowOff>1269206</xdr:rowOff>
    </xdr:from>
    <xdr:to>
      <xdr:col>9</xdr:col>
      <xdr:colOff>959645</xdr:colOff>
      <xdr:row>4</xdr:row>
      <xdr:rowOff>1707356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51895" y="2436019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53686</xdr:colOff>
      <xdr:row>4</xdr:row>
      <xdr:rowOff>2466109</xdr:rowOff>
    </xdr:from>
    <xdr:to>
      <xdr:col>12</xdr:col>
      <xdr:colOff>32905</xdr:colOff>
      <xdr:row>4</xdr:row>
      <xdr:rowOff>2828059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50641" y="3626427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163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tabSelected="1" view="pageBreakPreview" topLeftCell="A10" zoomScale="50" zoomScaleNormal="55" zoomScaleSheetLayoutView="50" workbookViewId="0">
      <selection activeCell="K6" sqref="K6"/>
    </sheetView>
  </sheetViews>
  <sheetFormatPr defaultRowHeight="12.75" x14ac:dyDescent="0.2"/>
  <cols>
    <col min="1" max="1" width="8.85546875" style="1" customWidth="1"/>
    <col min="2" max="2" width="93.42578125" style="1" customWidth="1"/>
    <col min="3" max="3" width="27.7109375" style="1" customWidth="1"/>
    <col min="4" max="4" width="10.85546875" style="1" customWidth="1"/>
    <col min="5" max="5" width="13.42578125" style="1" customWidth="1"/>
    <col min="6" max="6" width="16.7109375" style="12" customWidth="1"/>
    <col min="7" max="7" width="19.7109375" style="12" bestFit="1" customWidth="1"/>
    <col min="8" max="8" width="16.85546875" style="12" bestFit="1" customWidth="1"/>
    <col min="9" max="9" width="20.425781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7.140625" style="1" customWidth="1"/>
    <col min="14" max="14" width="13.85546875" style="1" customWidth="1"/>
    <col min="15" max="15" width="14.7109375" style="1" customWidth="1"/>
    <col min="16" max="19" width="9.140625" style="1"/>
    <col min="20" max="20" width="25.42578125" style="1" bestFit="1" customWidth="1"/>
    <col min="21" max="16384" width="9.140625" style="1"/>
  </cols>
  <sheetData>
    <row r="2" spans="1:20" ht="168.75" hidden="1" customHeight="1" x14ac:dyDescent="0.3">
      <c r="A2" s="3"/>
      <c r="B2" s="3"/>
      <c r="C2" s="3"/>
      <c r="D2" s="3"/>
      <c r="E2" s="3"/>
      <c r="F2" s="11"/>
      <c r="G2" s="11"/>
      <c r="H2" s="11"/>
      <c r="I2" s="3"/>
      <c r="J2" s="3"/>
      <c r="K2" s="46" t="s">
        <v>15</v>
      </c>
      <c r="L2" s="46"/>
      <c r="M2" s="46"/>
      <c r="N2" s="46"/>
      <c r="O2" s="46"/>
    </row>
    <row r="3" spans="1:20" ht="39" customHeight="1" x14ac:dyDescent="0.2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20" ht="39" customHeight="1" x14ac:dyDescent="0.2">
      <c r="A4" s="48" t="s">
        <v>0</v>
      </c>
      <c r="B4" s="48" t="s">
        <v>2</v>
      </c>
      <c r="C4" s="49" t="s">
        <v>5</v>
      </c>
      <c r="D4" s="48" t="s">
        <v>1</v>
      </c>
      <c r="E4" s="49" t="s">
        <v>3</v>
      </c>
      <c r="F4" s="51" t="s">
        <v>4</v>
      </c>
      <c r="G4" s="52"/>
      <c r="H4" s="52"/>
      <c r="I4" s="53" t="s">
        <v>11</v>
      </c>
      <c r="J4" s="53"/>
      <c r="K4" s="53"/>
      <c r="L4" s="54" t="s">
        <v>13</v>
      </c>
      <c r="M4" s="54"/>
      <c r="N4" s="54"/>
      <c r="O4" s="54"/>
    </row>
    <row r="5" spans="1:20" ht="275.25" customHeight="1" x14ac:dyDescent="0.4">
      <c r="A5" s="49"/>
      <c r="B5" s="49"/>
      <c r="C5" s="50"/>
      <c r="D5" s="49"/>
      <c r="E5" s="50"/>
      <c r="F5" s="33" t="s">
        <v>27</v>
      </c>
      <c r="G5" s="33" t="s">
        <v>28</v>
      </c>
      <c r="H5" s="33" t="s">
        <v>29</v>
      </c>
      <c r="I5" s="35" t="s">
        <v>7</v>
      </c>
      <c r="J5" s="22" t="s">
        <v>6</v>
      </c>
      <c r="K5" s="4" t="s">
        <v>14</v>
      </c>
      <c r="L5" s="38" t="s">
        <v>16</v>
      </c>
      <c r="M5" s="5" t="s">
        <v>8</v>
      </c>
      <c r="N5" s="5" t="s">
        <v>9</v>
      </c>
      <c r="O5" s="5" t="s">
        <v>12</v>
      </c>
      <c r="T5" s="14"/>
    </row>
    <row r="6" spans="1:20" ht="80.25" customHeight="1" x14ac:dyDescent="0.4">
      <c r="A6" s="41">
        <v>1</v>
      </c>
      <c r="B6" s="45" t="s">
        <v>18</v>
      </c>
      <c r="C6" s="40"/>
      <c r="D6" s="36" t="s">
        <v>17</v>
      </c>
      <c r="E6" s="66">
        <v>340</v>
      </c>
      <c r="F6" s="36">
        <v>5</v>
      </c>
      <c r="G6" s="36">
        <v>5</v>
      </c>
      <c r="H6" s="36">
        <v>5</v>
      </c>
      <c r="I6" s="29">
        <v>1700</v>
      </c>
      <c r="J6" s="34">
        <f t="shared" ref="J6:J10" si="0">SQRT(((SUM((POWER(H6-I6,2)),(POWER(G6-I6,2)),(POWER(F6-I6,2)))/(COLUMNS(F6:H6)-1))))</f>
        <v>2075.9425570087433</v>
      </c>
      <c r="K6" s="30">
        <f t="shared" ref="K6:K10" si="1">J6/I6*100</f>
        <v>122.11426805933785</v>
      </c>
      <c r="L6" s="31">
        <f t="shared" ref="L6:L10" si="2">((E6/3)*(SUM(F6:H6)))</f>
        <v>1700</v>
      </c>
      <c r="M6" s="31">
        <f t="shared" ref="M6:M10" si="3">L6/E6</f>
        <v>5</v>
      </c>
      <c r="N6" s="31">
        <f t="shared" ref="N6:N10" si="4">ROUND(M6,2)</f>
        <v>5</v>
      </c>
      <c r="O6" s="32">
        <f t="shared" ref="O6:O10" si="5">N6*E6</f>
        <v>1700</v>
      </c>
      <c r="T6" s="14"/>
    </row>
    <row r="7" spans="1:20" ht="80.25" customHeight="1" x14ac:dyDescent="0.4">
      <c r="A7" s="41">
        <v>2</v>
      </c>
      <c r="B7" s="45" t="s">
        <v>19</v>
      </c>
      <c r="C7" s="40"/>
      <c r="D7" s="36" t="s">
        <v>17</v>
      </c>
      <c r="E7" s="66">
        <v>200</v>
      </c>
      <c r="F7" s="36">
        <v>25</v>
      </c>
      <c r="G7" s="36">
        <v>25</v>
      </c>
      <c r="H7" s="36">
        <v>25</v>
      </c>
      <c r="I7" s="29">
        <v>5000</v>
      </c>
      <c r="J7" s="34">
        <f t="shared" si="0"/>
        <v>6093.1057351731552</v>
      </c>
      <c r="K7" s="30">
        <f t="shared" si="1"/>
        <v>121.86211470346311</v>
      </c>
      <c r="L7" s="31">
        <f t="shared" si="2"/>
        <v>5000</v>
      </c>
      <c r="M7" s="31">
        <f t="shared" si="3"/>
        <v>25</v>
      </c>
      <c r="N7" s="31">
        <f t="shared" si="4"/>
        <v>25</v>
      </c>
      <c r="O7" s="32">
        <f t="shared" si="5"/>
        <v>5000</v>
      </c>
      <c r="T7" s="14"/>
    </row>
    <row r="8" spans="1:20" ht="80.25" customHeight="1" x14ac:dyDescent="0.4">
      <c r="A8" s="41">
        <v>3</v>
      </c>
      <c r="B8" s="45" t="s">
        <v>20</v>
      </c>
      <c r="C8" s="40"/>
      <c r="D8" s="36" t="s">
        <v>17</v>
      </c>
      <c r="E8" s="66">
        <v>140</v>
      </c>
      <c r="F8" s="36">
        <v>50</v>
      </c>
      <c r="G8" s="36">
        <v>50</v>
      </c>
      <c r="H8" s="36">
        <v>50</v>
      </c>
      <c r="I8" s="29">
        <v>7000</v>
      </c>
      <c r="J8" s="34">
        <f t="shared" si="0"/>
        <v>8511.9768561715446</v>
      </c>
      <c r="K8" s="30">
        <f t="shared" si="1"/>
        <v>121.59966937387921</v>
      </c>
      <c r="L8" s="31">
        <f t="shared" si="2"/>
        <v>7000</v>
      </c>
      <c r="M8" s="31">
        <f t="shared" si="3"/>
        <v>50</v>
      </c>
      <c r="N8" s="31">
        <f t="shared" si="4"/>
        <v>50</v>
      </c>
      <c r="O8" s="32">
        <f t="shared" si="5"/>
        <v>7000</v>
      </c>
      <c r="T8" s="14"/>
    </row>
    <row r="9" spans="1:20" ht="80.25" customHeight="1" x14ac:dyDescent="0.4">
      <c r="A9" s="41">
        <v>4</v>
      </c>
      <c r="B9" s="45" t="s">
        <v>21</v>
      </c>
      <c r="C9" s="40"/>
      <c r="D9" s="36" t="s">
        <v>17</v>
      </c>
      <c r="E9" s="66">
        <v>50</v>
      </c>
      <c r="F9" s="36">
        <v>100</v>
      </c>
      <c r="G9" s="36">
        <v>100</v>
      </c>
      <c r="H9" s="36">
        <v>100</v>
      </c>
      <c r="I9" s="29">
        <v>5000</v>
      </c>
      <c r="J9" s="34">
        <f t="shared" si="0"/>
        <v>6001.2498698187865</v>
      </c>
      <c r="K9" s="30">
        <f t="shared" si="1"/>
        <v>120.02499739637574</v>
      </c>
      <c r="L9" s="31">
        <f t="shared" si="2"/>
        <v>5000</v>
      </c>
      <c r="M9" s="31">
        <f t="shared" si="3"/>
        <v>100</v>
      </c>
      <c r="N9" s="31">
        <f t="shared" si="4"/>
        <v>100</v>
      </c>
      <c r="O9" s="32">
        <f t="shared" si="5"/>
        <v>5000</v>
      </c>
      <c r="T9" s="14"/>
    </row>
    <row r="10" spans="1:20" ht="80.25" customHeight="1" x14ac:dyDescent="0.4">
      <c r="A10" s="41">
        <v>5</v>
      </c>
      <c r="B10" s="45" t="s">
        <v>25</v>
      </c>
      <c r="C10" s="40"/>
      <c r="D10" s="36" t="s">
        <v>17</v>
      </c>
      <c r="E10" s="66">
        <v>200</v>
      </c>
      <c r="F10" s="36">
        <v>50</v>
      </c>
      <c r="G10" s="36">
        <v>50</v>
      </c>
      <c r="H10" s="36">
        <v>50</v>
      </c>
      <c r="I10" s="29">
        <v>10000</v>
      </c>
      <c r="J10" s="34">
        <f t="shared" si="0"/>
        <v>12186.21147034631</v>
      </c>
      <c r="K10" s="30">
        <f t="shared" si="1"/>
        <v>121.86211470346311</v>
      </c>
      <c r="L10" s="31">
        <f t="shared" si="2"/>
        <v>10000</v>
      </c>
      <c r="M10" s="31">
        <f t="shared" si="3"/>
        <v>50</v>
      </c>
      <c r="N10" s="31">
        <f t="shared" si="4"/>
        <v>50</v>
      </c>
      <c r="O10" s="32">
        <f t="shared" si="5"/>
        <v>10000</v>
      </c>
      <c r="T10" s="14"/>
    </row>
    <row r="11" spans="1:20" ht="80.25" customHeight="1" thickBot="1" x14ac:dyDescent="0.45">
      <c r="A11" s="37">
        <v>6</v>
      </c>
      <c r="B11" s="42" t="s">
        <v>26</v>
      </c>
      <c r="C11" s="43"/>
      <c r="D11" s="36" t="s">
        <v>17</v>
      </c>
      <c r="E11" s="67">
        <v>20</v>
      </c>
      <c r="F11" s="44">
        <v>65</v>
      </c>
      <c r="G11" s="44">
        <v>65</v>
      </c>
      <c r="H11" s="44">
        <v>65</v>
      </c>
      <c r="I11" s="29">
        <v>1300</v>
      </c>
      <c r="J11" s="34">
        <f t="shared" ref="J11" si="6">SQRT(((SUM((POWER(H11-I11,2)),(POWER(G11-I11,2)),(POWER(F11-I11,2)))/(COLUMNS(F11:H11)-1))))</f>
        <v>1512.5599161686125</v>
      </c>
      <c r="K11" s="30">
        <f t="shared" ref="K11" si="7">J11/I11*100</f>
        <v>116.35076278220096</v>
      </c>
      <c r="L11" s="31">
        <f t="shared" ref="L11" si="8">((E11/3)*(SUM(F11:H11)))</f>
        <v>1300</v>
      </c>
      <c r="M11" s="31">
        <f t="shared" ref="M11" si="9">L11/E11</f>
        <v>65</v>
      </c>
      <c r="N11" s="31">
        <f t="shared" ref="N11" si="10">ROUND(M11,2)</f>
        <v>65</v>
      </c>
      <c r="O11" s="32">
        <f t="shared" ref="O11" si="11">N11*E11</f>
        <v>1300</v>
      </c>
      <c r="T11" s="14"/>
    </row>
    <row r="12" spans="1:20" ht="40.5" customHeight="1" x14ac:dyDescent="0.2">
      <c r="A12" s="64" t="s">
        <v>30</v>
      </c>
      <c r="B12" s="65"/>
      <c r="C12" s="36"/>
      <c r="D12" s="36"/>
      <c r="E12" s="36"/>
      <c r="F12" s="36"/>
      <c r="G12" s="36"/>
      <c r="H12" s="36"/>
      <c r="I12" s="58">
        <v>30000</v>
      </c>
      <c r="J12" s="58"/>
      <c r="K12" s="7" t="s">
        <v>10</v>
      </c>
      <c r="L12" s="7"/>
      <c r="M12" s="7"/>
      <c r="N12" s="7"/>
      <c r="O12" s="6"/>
    </row>
    <row r="13" spans="1:20" ht="89.25" customHeight="1" x14ac:dyDescent="0.2">
      <c r="A13" s="59" t="s">
        <v>24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20" ht="27" customHeight="1" x14ac:dyDescent="0.3">
      <c r="A14" s="61" t="s">
        <v>22</v>
      </c>
      <c r="B14" s="61"/>
      <c r="C14" s="61"/>
      <c r="D14" s="24"/>
      <c r="E14" s="24"/>
      <c r="F14" s="25"/>
      <c r="G14" s="25"/>
      <c r="H14" s="25"/>
      <c r="I14" s="24"/>
      <c r="J14" s="24" t="s">
        <v>23</v>
      </c>
      <c r="K14" s="24"/>
      <c r="L14" s="24"/>
      <c r="M14" s="24"/>
      <c r="N14" s="24"/>
      <c r="O14" s="24"/>
    </row>
    <row r="15" spans="1:20" ht="18.75" x14ac:dyDescent="0.3">
      <c r="A15" s="62"/>
      <c r="B15" s="62"/>
      <c r="C15" s="62"/>
      <c r="D15" s="62"/>
      <c r="E15" s="15"/>
      <c r="F15" s="2"/>
      <c r="G15" s="39"/>
      <c r="H15" s="2"/>
      <c r="I15" s="18"/>
      <c r="J15" s="18"/>
      <c r="K15" s="63"/>
      <c r="L15" s="63"/>
      <c r="M15" s="18"/>
      <c r="N15" s="10"/>
      <c r="O15" s="10"/>
    </row>
    <row r="16" spans="1:20" ht="18.75" x14ac:dyDescent="0.3">
      <c r="A16" s="23"/>
      <c r="B16" s="23"/>
      <c r="C16" s="23"/>
      <c r="D16" s="23"/>
      <c r="E16" s="15"/>
      <c r="F16" s="26"/>
      <c r="G16" s="27"/>
      <c r="H16" s="27"/>
      <c r="I16" s="18"/>
      <c r="J16" s="19"/>
      <c r="K16" s="18"/>
      <c r="L16" s="18"/>
      <c r="M16" s="18"/>
      <c r="N16" s="10"/>
      <c r="O16" s="10"/>
    </row>
    <row r="17" spans="1:15" ht="18.75" x14ac:dyDescent="0.3">
      <c r="A17" s="23"/>
      <c r="B17" s="23"/>
      <c r="C17" s="23"/>
      <c r="D17" s="23"/>
      <c r="E17" s="15"/>
      <c r="F17" s="16"/>
      <c r="G17" s="17"/>
      <c r="H17" s="17"/>
      <c r="I17" s="18"/>
      <c r="J17" s="18"/>
      <c r="K17" s="18"/>
      <c r="L17" s="18"/>
      <c r="M17" s="18"/>
      <c r="N17" s="10"/>
      <c r="O17" s="10"/>
    </row>
    <row r="18" spans="1:15" ht="18.75" x14ac:dyDescent="0.3">
      <c r="A18" s="23"/>
      <c r="B18" s="23"/>
      <c r="C18" s="23"/>
      <c r="D18" s="23"/>
      <c r="E18" s="15"/>
      <c r="F18" s="16"/>
      <c r="G18" s="28"/>
      <c r="H18" s="17"/>
      <c r="I18" s="20"/>
      <c r="J18" s="18"/>
      <c r="K18" s="18"/>
      <c r="L18" s="18"/>
      <c r="M18" s="20"/>
      <c r="N18" s="10"/>
      <c r="O18" s="10"/>
    </row>
    <row r="19" spans="1:15" ht="18.75" x14ac:dyDescent="0.3">
      <c r="A19" s="55"/>
      <c r="B19" s="55"/>
      <c r="C19" s="55"/>
      <c r="D19" s="15"/>
      <c r="E19" s="15"/>
      <c r="F19" s="21"/>
      <c r="G19" s="21"/>
      <c r="H19" s="21"/>
      <c r="I19" s="15"/>
      <c r="J19" s="15"/>
      <c r="K19" s="15"/>
      <c r="L19" s="15"/>
      <c r="M19" s="15"/>
      <c r="N19" s="3"/>
      <c r="O19" s="3"/>
    </row>
    <row r="20" spans="1:15" ht="18.75" x14ac:dyDescent="0.3">
      <c r="A20" s="56"/>
      <c r="B20" s="56"/>
      <c r="C20" s="56"/>
      <c r="D20" s="56"/>
      <c r="E20" s="8"/>
      <c r="F20" s="13"/>
      <c r="G20" s="9"/>
      <c r="H20" s="9"/>
      <c r="I20" s="10"/>
      <c r="J20" s="10"/>
      <c r="K20" s="57"/>
      <c r="L20" s="57"/>
      <c r="M20" s="10"/>
      <c r="N20" s="10"/>
      <c r="O20" s="10"/>
    </row>
    <row r="21" spans="1:15" ht="18.75" x14ac:dyDescent="0.3">
      <c r="A21" s="3"/>
      <c r="B21" s="3"/>
      <c r="C21" s="3"/>
      <c r="D21" s="3"/>
      <c r="E21" s="3"/>
      <c r="F21" s="11"/>
      <c r="G21" s="11"/>
      <c r="H21" s="11"/>
      <c r="I21" s="3"/>
      <c r="J21" s="3"/>
      <c r="K21" s="3"/>
      <c r="L21" s="3"/>
      <c r="M21" s="3"/>
      <c r="N21" s="3"/>
      <c r="O21" s="3"/>
    </row>
    <row r="22" spans="1:15" ht="18.75" x14ac:dyDescent="0.3">
      <c r="A22" s="3"/>
      <c r="B22" s="3"/>
      <c r="C22" s="3"/>
      <c r="D22" s="3"/>
      <c r="E22" s="3"/>
      <c r="F22" s="11"/>
      <c r="G22" s="11"/>
      <c r="H22" s="11"/>
      <c r="I22" s="3"/>
      <c r="J22" s="3"/>
      <c r="K22" s="3"/>
      <c r="L22" s="3"/>
      <c r="M22" s="3"/>
      <c r="N22" s="3"/>
      <c r="O22" s="3"/>
    </row>
    <row r="23" spans="1:15" ht="18.75" x14ac:dyDescent="0.3">
      <c r="A23" s="3"/>
      <c r="B23" s="3"/>
      <c r="C23" s="3"/>
      <c r="D23" s="3"/>
      <c r="E23" s="3"/>
      <c r="F23" s="11"/>
      <c r="G23" s="11"/>
      <c r="H23" s="11"/>
      <c r="I23" s="3"/>
      <c r="J23" s="3"/>
      <c r="K23" s="3"/>
      <c r="L23" s="3"/>
      <c r="M23" s="3"/>
      <c r="N23" s="3"/>
      <c r="O23" s="3"/>
    </row>
    <row r="24" spans="1:15" ht="18.75" x14ac:dyDescent="0.3">
      <c r="A24" s="3"/>
      <c r="B24" s="3"/>
      <c r="C24" s="3"/>
      <c r="D24" s="3"/>
      <c r="E24" s="3"/>
      <c r="F24" s="11"/>
      <c r="G24" s="11"/>
      <c r="H24" s="11"/>
      <c r="I24" s="3"/>
      <c r="J24" s="3"/>
      <c r="K24" s="3"/>
      <c r="L24" s="3"/>
      <c r="M24" s="3"/>
      <c r="N24" s="3"/>
      <c r="O24" s="3"/>
    </row>
    <row r="25" spans="1:15" ht="18.75" x14ac:dyDescent="0.3">
      <c r="A25" s="3"/>
      <c r="B25" s="3"/>
      <c r="C25" s="3"/>
      <c r="D25" s="3"/>
      <c r="E25" s="3"/>
      <c r="F25" s="11"/>
      <c r="G25" s="11"/>
      <c r="H25" s="11"/>
      <c r="I25" s="3"/>
      <c r="J25" s="3"/>
      <c r="K25" s="3"/>
      <c r="L25" s="3"/>
      <c r="M25" s="3"/>
      <c r="N25" s="3"/>
      <c r="O25" s="3"/>
    </row>
    <row r="26" spans="1:15" ht="18.75" x14ac:dyDescent="0.3">
      <c r="A26" s="3"/>
      <c r="B26" s="3"/>
      <c r="C26" s="3"/>
      <c r="D26" s="3"/>
      <c r="E26" s="3"/>
      <c r="F26" s="11"/>
      <c r="G26" s="11"/>
      <c r="H26" s="11"/>
      <c r="I26" s="3"/>
      <c r="J26" s="3"/>
      <c r="K26" s="3"/>
      <c r="L26" s="3"/>
      <c r="M26" s="3"/>
      <c r="N26" s="3"/>
      <c r="O26" s="3"/>
    </row>
    <row r="27" spans="1:15" ht="18.75" x14ac:dyDescent="0.3">
      <c r="A27" s="3"/>
      <c r="B27" s="3"/>
      <c r="C27" s="3"/>
      <c r="D27" s="3"/>
      <c r="E27" s="3"/>
      <c r="F27" s="11"/>
      <c r="G27" s="11"/>
      <c r="H27" s="11"/>
      <c r="I27" s="3"/>
      <c r="J27" s="3"/>
      <c r="K27" s="3"/>
      <c r="L27" s="3"/>
      <c r="M27" s="3"/>
      <c r="N27" s="3"/>
      <c r="O27" s="3"/>
    </row>
  </sheetData>
  <mergeCells count="19">
    <mergeCell ref="A19:C19"/>
    <mergeCell ref="A20:D20"/>
    <mergeCell ref="K20:L20"/>
    <mergeCell ref="I12:J12"/>
    <mergeCell ref="A13:O13"/>
    <mergeCell ref="A14:C14"/>
    <mergeCell ref="A15:D15"/>
    <mergeCell ref="K15:L15"/>
    <mergeCell ref="A12:B12"/>
    <mergeCell ref="K2:O2"/>
    <mergeCell ref="A3:O3"/>
    <mergeCell ref="A4:A5"/>
    <mergeCell ref="B4:B5"/>
    <mergeCell ref="C4:C5"/>
    <mergeCell ref="D4:D5"/>
    <mergeCell ref="E4:E5"/>
    <mergeCell ref="F4:H4"/>
    <mergeCell ref="I4:K4"/>
    <mergeCell ref="L4:O4"/>
  </mergeCells>
  <pageMargins left="0.31496062992125984" right="0.11811023622047245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07.02.2022</vt:lpstr>
      <vt:lpstr>'07.02.2022'!Область_печати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Офис</cp:lastModifiedBy>
  <cp:lastPrinted>2026-04-27T08:09:30Z</cp:lastPrinted>
  <dcterms:created xsi:type="dcterms:W3CDTF">2014-01-15T18:15:09Z</dcterms:created>
  <dcterms:modified xsi:type="dcterms:W3CDTF">2026-06-02T01:27:59Z</dcterms:modified>
</cp:coreProperties>
</file>