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2132"/>
  </bookViews>
  <sheets>
    <sheet name="Лист3" sheetId="3" r:id="rId1"/>
  </sheets>
  <definedNames>
    <definedName name="_xlnm.Print_Area" localSheetId="0">Лист3!$A$1:$L$32</definedName>
  </definedNames>
  <calcPr calcId="145621"/>
</workbook>
</file>

<file path=xl/calcChain.xml><?xml version="1.0" encoding="utf-8"?>
<calcChain xmlns="http://schemas.openxmlformats.org/spreadsheetml/2006/main">
  <c r="I7" i="3" l="1"/>
  <c r="H12" i="3" l="1"/>
  <c r="E12" i="3"/>
  <c r="F12" i="3"/>
  <c r="D12" i="3"/>
  <c r="G9" i="3"/>
  <c r="J9" i="3" s="1"/>
  <c r="K9" i="3" s="1"/>
  <c r="L9" i="3" s="1"/>
  <c r="G10" i="3"/>
  <c r="J10" i="3" s="1"/>
  <c r="K10" i="3" s="1"/>
  <c r="L10" i="3" s="1"/>
  <c r="G11" i="3"/>
  <c r="J11" i="3" s="1"/>
  <c r="K11" i="3" s="1"/>
  <c r="L11" i="3" s="1"/>
  <c r="G12" i="3" l="1"/>
  <c r="J12" i="3" s="1"/>
  <c r="K12" i="3" s="1"/>
  <c r="L12" i="3" s="1"/>
  <c r="G8" i="3" l="1"/>
  <c r="J8" i="3" l="1"/>
  <c r="K8" i="3" s="1"/>
  <c r="L8" i="3" s="1"/>
  <c r="I9" i="3"/>
  <c r="I10" i="3"/>
  <c r="I11" i="3"/>
  <c r="I8" i="3"/>
  <c r="I12" i="3" s="1"/>
  <c r="G7" i="3"/>
  <c r="J7" i="3" s="1"/>
  <c r="K7" i="3" s="1"/>
  <c r="L7" i="3" s="1"/>
</calcChain>
</file>

<file path=xl/sharedStrings.xml><?xml version="1.0" encoding="utf-8"?>
<sst xmlns="http://schemas.openxmlformats.org/spreadsheetml/2006/main" count="37" uniqueCount="36">
  <si>
    <t>Расчет</t>
  </si>
  <si>
    <t>Итого</t>
  </si>
  <si>
    <t>Ед.изм.</t>
  </si>
  <si>
    <t>Наименование объекта закупки</t>
  </si>
  <si>
    <t>НМЦК (руб)</t>
  </si>
  <si>
    <t>Используемый метод определения НМЦК с обоснованием:</t>
  </si>
  <si>
    <t>ИИ – источник информации;</t>
  </si>
  <si>
    <t>&lt; ц &gt; - средняя арифметическая величина цены единицы товара;</t>
  </si>
  <si>
    <r>
      <t>V-</t>
    </r>
    <r>
      <rPr>
        <sz val="11"/>
        <color theme="1"/>
        <rFont val="Times New Roman"/>
        <family val="1"/>
        <charset val="204"/>
      </rPr>
      <t>коэффициент вариации;</t>
    </r>
  </si>
  <si>
    <r>
      <t>σ –</t>
    </r>
    <r>
      <rPr>
        <sz val="11"/>
        <color theme="1"/>
        <rFont val="Times New Roman"/>
        <family val="1"/>
        <charset val="204"/>
      </rPr>
      <t>среднее квадратичное отклонение;</t>
    </r>
  </si>
  <si>
    <r>
      <t xml:space="preserve">n- </t>
    </r>
    <r>
      <rPr>
        <sz val="11"/>
        <color theme="1"/>
        <rFont val="Times New Roman"/>
        <family val="1"/>
        <charset val="204"/>
      </rPr>
      <t>количество значений, используемых в расчете;</t>
    </r>
  </si>
  <si>
    <r>
      <t xml:space="preserve">НМЦК- </t>
    </r>
    <r>
      <rPr>
        <sz val="11"/>
        <color theme="1"/>
        <rFont val="Times New Roman"/>
        <family val="1"/>
        <charset val="204"/>
      </rPr>
      <t>начальная максимальная цена контракта</t>
    </r>
  </si>
  <si>
    <t>Источники получения информации:</t>
  </si>
  <si>
    <t>ИИ 1 (ц1)</t>
  </si>
  <si>
    <t>ИИ 3 (ц3)</t>
  </si>
  <si>
    <t>Средняя цена (&lt;ц&gt;)  (руб)</t>
  </si>
  <si>
    <t>К-ВО (n) (шт)</t>
  </si>
  <si>
    <t>Коэффициент вариации (V)</t>
  </si>
  <si>
    <t>Среднее квадратичное отклонение (σ)</t>
  </si>
  <si>
    <t>ИИ 2 (ц2)</t>
  </si>
  <si>
    <t>Совокупность значений, используемых в расчете признается однородной</t>
  </si>
  <si>
    <t>услуга</t>
  </si>
  <si>
    <r>
      <t>Применен метод сопоставимых рыночных цен (анализ рынка), как приоритетный на основании информации о рыночных ценах идентичных товаров (работ, услуг), соответствующих описанию объекта закупки.</t>
    </r>
    <r>
      <rPr>
        <sz val="14"/>
        <color rgb="FF000000"/>
        <rFont val="Times New Roman"/>
        <family val="1"/>
        <charset val="204"/>
      </rPr>
      <t xml:space="preserve">  </t>
    </r>
  </si>
  <si>
    <t>* руководствуясь принципом эффективности использования бюджетных средств (ст. 34 часть 2 статьи 72 Бюджетного кодекса РФ) цена выбранная заказчиком устанавливается с минимальной цены из предложенных коммерческих предложений</t>
  </si>
  <si>
    <t>Цена за единицу измерения принятая к расчету*, руб.</t>
  </si>
  <si>
    <t>Оказание транспортно-экспедиционных и иных сопутствующих услуг, связанных с перевозкой грузов (страхование)</t>
  </si>
  <si>
    <t>Коэффициент вариации составил  &lt; 33%</t>
  </si>
  <si>
    <t>Расчет обоснования начальной (максимальной) цены контракта, цены контракта, заключаемого с единственным поставщиком (подрядчиком, исполнителем)</t>
  </si>
  <si>
    <t>А.М.Ваганова</t>
  </si>
  <si>
    <t>Старший инспектор-провизор ОМСМТиИО ФКУЗ МСЧ-52 ФСИН России старший лейтенант внутренней службы</t>
  </si>
  <si>
    <t>В результате исследования цена контракта, заключаемого с единственным поставщиком (подрядчиком, исполнителем) составила  2 595,00 рублей.</t>
  </si>
  <si>
    <t>Источник информации 1 - Расчет с сайта www.dpd.ru</t>
  </si>
  <si>
    <t>Источник информации 2 - Расчет с сайта www.dellin.ru</t>
  </si>
  <si>
    <t>Источник информации 3 - КП ООО СДЭК</t>
  </si>
  <si>
    <t>Дата подготовки обоснования НМЦК: 26.06.2026 года.</t>
  </si>
  <si>
    <t xml:space="preserve">Оказание транспортно-экспедиционных и иных сопутствующих услуг, связанных с перевозкой грузов                                                                                             Груз: Медицинские товары 
Количество мест: 6 мест
Габариты: (д × ш × в)                                                 1) 3 места- (23 см * 37 см * 12 см) 
2) 1 место - (25 см * 27 см * 23 см) 
3) 1 место – (26 см *36 см * 18 см) 
4) 1 место – (28 см * 38 см * 14 см) 
Общий вес: 25 кг. 
Адрес доставки:  г. Самара, ул. Куйбышева 42а
Адрес забора груза: г. Нижний Новгород, улица Вязниковская д.36
Необходимы Разгрузочно-погрузочные работы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</si>
</sst>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2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/>
    <xf numFmtId="0" fontId="1" fillId="0" borderId="2" xfId="0" applyFont="1" applyBorder="1" applyAlignment="1">
      <alignment vertical="center"/>
    </xf>
    <xf numFmtId="2" fontId="1" fillId="0" borderId="5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9" fillId="0" borderId="0" xfId="0" applyFont="1" applyBorder="1" applyAlignment="1"/>
    <xf numFmtId="0" fontId="10" fillId="0" borderId="0" xfId="0" applyFont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0" fillId="0" borderId="2" xfId="0" applyBorder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9" fillId="0" borderId="6" xfId="0" applyFont="1" applyBorder="1" applyAlignment="1"/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11" fillId="0" borderId="1" xfId="0" applyNumberFormat="1" applyFont="1" applyBorder="1"/>
    <xf numFmtId="4" fontId="0" fillId="0" borderId="2" xfId="0" applyNumberFormat="1" applyBorder="1" applyAlignment="1">
      <alignment horizontal="right" vertical="center"/>
    </xf>
    <xf numFmtId="4" fontId="1" fillId="0" borderId="5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0" fillId="0" borderId="0" xfId="0" applyAlignme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horizontal="left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0" fontId="1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3"/>
  <sheetViews>
    <sheetView tabSelected="1" view="pageBreakPreview" zoomScaleSheetLayoutView="100" workbookViewId="0">
      <selection activeCell="L7" sqref="L7"/>
    </sheetView>
  </sheetViews>
  <sheetFormatPr defaultRowHeight="14.4" x14ac:dyDescent="0.3"/>
  <cols>
    <col min="1" max="1" width="47.77734375" customWidth="1"/>
    <col min="2" max="2" width="5" customWidth="1"/>
    <col min="3" max="3" width="9.44140625" customWidth="1"/>
    <col min="4" max="4" width="10.88671875" customWidth="1"/>
    <col min="5" max="5" width="12.33203125" customWidth="1"/>
    <col min="6" max="6" width="11.33203125" customWidth="1"/>
    <col min="7" max="7" width="11.109375" customWidth="1"/>
    <col min="8" max="8" width="13.5546875" customWidth="1"/>
    <col min="9" max="9" width="13.6640625" customWidth="1"/>
    <col min="10" max="10" width="11.88671875" customWidth="1"/>
    <col min="11" max="11" width="12.88671875" customWidth="1"/>
    <col min="12" max="12" width="18.109375" customWidth="1"/>
  </cols>
  <sheetData>
    <row r="1" spans="1:14" ht="15" customHeight="1" x14ac:dyDescent="0.25">
      <c r="F1" s="16"/>
      <c r="G1" s="16"/>
      <c r="H1" s="16"/>
      <c r="I1" s="16"/>
      <c r="J1" s="16"/>
      <c r="K1" s="16"/>
      <c r="L1" s="16"/>
      <c r="M1" s="16"/>
    </row>
    <row r="2" spans="1:14" ht="20.25" customHeight="1" x14ac:dyDescent="0.25">
      <c r="F2" s="16"/>
      <c r="G2" s="50"/>
      <c r="H2" s="50"/>
      <c r="I2" s="50"/>
      <c r="J2" s="50"/>
      <c r="K2" s="50"/>
      <c r="L2" s="50"/>
      <c r="M2" s="50"/>
    </row>
    <row r="3" spans="1:14" ht="39.75" customHeight="1" x14ac:dyDescent="0.3">
      <c r="A3" s="47" t="s">
        <v>27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1"/>
      <c r="N3" s="1"/>
    </row>
    <row r="4" spans="1:14" ht="37.5" customHeight="1" thickBot="1" x14ac:dyDescent="0.35">
      <c r="A4" s="14" t="s">
        <v>5</v>
      </c>
      <c r="B4" s="51" t="s">
        <v>22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1"/>
      <c r="N4" s="1"/>
    </row>
    <row r="5" spans="1:14" ht="15" hidden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93" customHeight="1" thickBot="1" x14ac:dyDescent="0.35">
      <c r="A6" s="25" t="s">
        <v>3</v>
      </c>
      <c r="B6" s="7" t="s">
        <v>2</v>
      </c>
      <c r="C6" s="7" t="s">
        <v>16</v>
      </c>
      <c r="D6" s="5" t="s">
        <v>13</v>
      </c>
      <c r="E6" s="5" t="s">
        <v>19</v>
      </c>
      <c r="F6" s="5" t="s">
        <v>14</v>
      </c>
      <c r="G6" s="6" t="s">
        <v>15</v>
      </c>
      <c r="H6" s="6" t="s">
        <v>24</v>
      </c>
      <c r="I6" s="5" t="s">
        <v>4</v>
      </c>
      <c r="J6" s="5" t="s">
        <v>0</v>
      </c>
      <c r="K6" s="7" t="s">
        <v>18</v>
      </c>
      <c r="L6" s="8" t="s">
        <v>17</v>
      </c>
      <c r="M6" s="1"/>
      <c r="N6" s="1"/>
    </row>
    <row r="7" spans="1:14" ht="248.4" customHeight="1" x14ac:dyDescent="0.3">
      <c r="A7" s="35" t="s">
        <v>35</v>
      </c>
      <c r="B7" s="24" t="s">
        <v>21</v>
      </c>
      <c r="C7" s="10">
        <v>1</v>
      </c>
      <c r="D7" s="33">
        <v>9203.68</v>
      </c>
      <c r="E7" s="33">
        <v>9083</v>
      </c>
      <c r="F7" s="33">
        <v>9040</v>
      </c>
      <c r="G7" s="34">
        <f>(D7+E7+F7)/3</f>
        <v>9108.8933333333334</v>
      </c>
      <c r="H7" s="34">
        <v>9040</v>
      </c>
      <c r="I7" s="4">
        <f>C7*H7</f>
        <v>9040</v>
      </c>
      <c r="J7" s="10">
        <f>((G7-D7)*(G7-D7)+(G7-E7)*(G7-E7)+(G7-F7)*(G7-F7))/2</f>
        <v>7200.6341333333603</v>
      </c>
      <c r="K7" s="12">
        <f>SQRT(J7)</f>
        <v>84.856550326615093</v>
      </c>
      <c r="L7" s="10">
        <f>K7/G7*100</f>
        <v>0.93157914162951849</v>
      </c>
      <c r="M7" s="1"/>
      <c r="N7" s="1"/>
    </row>
    <row r="8" spans="1:14" ht="40.5" hidden="1" x14ac:dyDescent="0.25">
      <c r="A8" s="36" t="s">
        <v>25</v>
      </c>
      <c r="B8" s="24" t="s">
        <v>21</v>
      </c>
      <c r="C8" s="10"/>
      <c r="D8" s="22"/>
      <c r="E8" s="22"/>
      <c r="F8" s="22"/>
      <c r="G8" s="11">
        <f t="shared" ref="G8:G12" si="0">(D8+E8+F8)/3</f>
        <v>0</v>
      </c>
      <c r="H8" s="11"/>
      <c r="I8" s="4">
        <f t="shared" ref="I8:I11" si="1">C8*G8</f>
        <v>0</v>
      </c>
      <c r="J8" s="10">
        <f>((G8-D8)*(G8-D8)+(G8-E8)*(G8-E8)+(G8-F8)*(G8-F8))/2</f>
        <v>0</v>
      </c>
      <c r="K8" s="12">
        <f t="shared" ref="K8:K11" si="2">SQRT(J8)</f>
        <v>0</v>
      </c>
      <c r="L8" s="10" t="e">
        <f>K8/G8*100</f>
        <v>#DIV/0!</v>
      </c>
      <c r="M8" s="1"/>
      <c r="N8" s="1"/>
    </row>
    <row r="9" spans="1:14" ht="15" hidden="1" x14ac:dyDescent="0.25">
      <c r="A9" s="27"/>
      <c r="B9" s="24"/>
      <c r="C9" s="10"/>
      <c r="D9" s="22"/>
      <c r="E9" s="22"/>
      <c r="F9" s="22"/>
      <c r="G9" s="11">
        <f t="shared" si="0"/>
        <v>0</v>
      </c>
      <c r="H9" s="11"/>
      <c r="I9" s="4">
        <f t="shared" si="1"/>
        <v>0</v>
      </c>
      <c r="J9" s="10">
        <f t="shared" ref="J9:J11" si="3">((G9-D9)*(G9-D9)+(G9-E9)*(G9-E9)+(G9-F9)*(G9-F9))/2</f>
        <v>0</v>
      </c>
      <c r="K9" s="12">
        <f t="shared" si="2"/>
        <v>0</v>
      </c>
      <c r="L9" s="10" t="e">
        <f t="shared" ref="L9:L11" si="4">K9/G9*100</f>
        <v>#DIV/0!</v>
      </c>
      <c r="M9" s="1"/>
      <c r="N9" s="1"/>
    </row>
    <row r="10" spans="1:14" ht="15" hidden="1" x14ac:dyDescent="0.25">
      <c r="A10" s="27"/>
      <c r="B10" s="24"/>
      <c r="C10" s="10"/>
      <c r="D10" s="22"/>
      <c r="E10" s="22"/>
      <c r="F10" s="22"/>
      <c r="G10" s="11">
        <f t="shared" si="0"/>
        <v>0</v>
      </c>
      <c r="H10" s="11"/>
      <c r="I10" s="4">
        <f t="shared" si="1"/>
        <v>0</v>
      </c>
      <c r="J10" s="10">
        <f t="shared" si="3"/>
        <v>0</v>
      </c>
      <c r="K10" s="12">
        <f t="shared" si="2"/>
        <v>0</v>
      </c>
      <c r="L10" s="10" t="e">
        <f t="shared" si="4"/>
        <v>#DIV/0!</v>
      </c>
      <c r="M10" s="1"/>
      <c r="N10" s="1"/>
    </row>
    <row r="11" spans="1:14" ht="15" hidden="1" x14ac:dyDescent="0.25">
      <c r="A11" s="26"/>
      <c r="B11" s="24"/>
      <c r="C11" s="10"/>
      <c r="D11" s="22"/>
      <c r="E11" s="22"/>
      <c r="F11" s="22"/>
      <c r="G11" s="11">
        <f t="shared" si="0"/>
        <v>0</v>
      </c>
      <c r="H11" s="11"/>
      <c r="I11" s="4">
        <f t="shared" si="1"/>
        <v>0</v>
      </c>
      <c r="J11" s="10">
        <f t="shared" si="3"/>
        <v>0</v>
      </c>
      <c r="K11" s="12">
        <f t="shared" si="2"/>
        <v>0</v>
      </c>
      <c r="L11" s="10" t="e">
        <f t="shared" si="4"/>
        <v>#DIV/0!</v>
      </c>
      <c r="M11" s="1"/>
      <c r="N11" s="1"/>
    </row>
    <row r="12" spans="1:14" ht="20.100000000000001" customHeight="1" x14ac:dyDescent="0.3">
      <c r="A12" s="3" t="s">
        <v>1</v>
      </c>
      <c r="B12" s="2"/>
      <c r="C12" s="2"/>
      <c r="D12" s="37">
        <f>SUM(D7:D8)</f>
        <v>9203.68</v>
      </c>
      <c r="E12" s="37">
        <f t="shared" ref="E12:F12" si="5">SUM(E7:E8)</f>
        <v>9083</v>
      </c>
      <c r="F12" s="37">
        <f t="shared" si="5"/>
        <v>9040</v>
      </c>
      <c r="G12" s="11">
        <f t="shared" si="0"/>
        <v>9108.8933333333334</v>
      </c>
      <c r="H12" s="32">
        <f>SUM(H7:H8)</f>
        <v>9040</v>
      </c>
      <c r="I12" s="23">
        <f>SUM(I7:I8)</f>
        <v>9040</v>
      </c>
      <c r="J12" s="10">
        <f>((G12-D12)*(G12-D12)+(G12-E12)*(G12-E12)+(G12-F12)*(G12-F12))/2</f>
        <v>7200.6341333333603</v>
      </c>
      <c r="K12" s="12">
        <f>SQRT(J12)</f>
        <v>84.856550326615093</v>
      </c>
      <c r="L12" s="10">
        <f>K12/G12*100</f>
        <v>0.93157914162951849</v>
      </c>
      <c r="M12" s="1"/>
      <c r="N12" s="1"/>
    </row>
    <row r="13" spans="1:14" ht="23.25" customHeight="1" x14ac:dyDescent="0.3">
      <c r="A13" s="49" t="s">
        <v>23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1"/>
      <c r="N13" s="1"/>
    </row>
    <row r="14" spans="1:14" ht="33" customHeight="1" x14ac:dyDescent="0.3">
      <c r="A14" s="52" t="s">
        <v>30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1"/>
      <c r="N14" s="1"/>
    </row>
    <row r="15" spans="1:14" ht="8.25" customHeight="1" x14ac:dyDescent="0.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1"/>
      <c r="N15" s="1"/>
    </row>
    <row r="16" spans="1:14" x14ac:dyDescent="0.3">
      <c r="A16" s="45" t="s">
        <v>26</v>
      </c>
      <c r="B16" s="45"/>
      <c r="C16" s="45"/>
      <c r="D16" s="45"/>
      <c r="E16" s="13"/>
      <c r="F16" s="13"/>
      <c r="G16" s="13"/>
      <c r="H16" s="13"/>
      <c r="I16" s="13"/>
      <c r="J16" s="13"/>
      <c r="K16" s="13"/>
      <c r="L16" s="13"/>
      <c r="M16" s="1"/>
      <c r="N16" s="1"/>
    </row>
    <row r="17" spans="1:14" x14ac:dyDescent="0.3">
      <c r="A17" s="45" t="s">
        <v>20</v>
      </c>
      <c r="B17" s="45"/>
      <c r="C17" s="45"/>
      <c r="D17" s="45"/>
      <c r="E17" s="45"/>
      <c r="F17" s="13"/>
      <c r="G17" s="13"/>
      <c r="H17" s="13"/>
      <c r="I17" s="13"/>
      <c r="J17" s="13"/>
      <c r="K17" s="13"/>
      <c r="L17" s="13"/>
      <c r="M17" s="1"/>
      <c r="N17" s="1"/>
    </row>
    <row r="18" spans="1:14" x14ac:dyDescent="0.3">
      <c r="A18" s="44" t="s">
        <v>6</v>
      </c>
      <c r="B18" s="44"/>
      <c r="C18" s="44"/>
      <c r="D18" s="44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 s="41" t="s">
        <v>7</v>
      </c>
      <c r="B19" s="41"/>
      <c r="C19" s="41"/>
      <c r="D19" s="41"/>
      <c r="E19" s="41"/>
      <c r="F19" s="41"/>
      <c r="G19" s="41"/>
      <c r="H19" s="30"/>
      <c r="I19" s="1"/>
      <c r="J19" s="1"/>
      <c r="K19" s="1"/>
      <c r="L19" s="1"/>
      <c r="M19" s="1"/>
      <c r="N19" s="1"/>
    </row>
    <row r="20" spans="1:14" x14ac:dyDescent="0.3">
      <c r="A20" s="40" t="s">
        <v>8</v>
      </c>
      <c r="B20" s="40"/>
      <c r="C20" s="40"/>
      <c r="D20" s="40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 s="40" t="s">
        <v>9</v>
      </c>
      <c r="B21" s="40"/>
      <c r="C21" s="40"/>
      <c r="D21" s="40"/>
      <c r="E21" s="40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 s="40" t="s">
        <v>10</v>
      </c>
      <c r="B22" s="40"/>
      <c r="C22" s="40"/>
      <c r="D22" s="40"/>
      <c r="E22" s="40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 s="40" t="s">
        <v>11</v>
      </c>
      <c r="B23" s="40"/>
      <c r="C23" s="40"/>
      <c r="D23" s="40"/>
      <c r="E23" s="40"/>
      <c r="F23" s="40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 s="41" t="s">
        <v>12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1"/>
      <c r="M24" s="1"/>
      <c r="N24" s="1"/>
    </row>
    <row r="25" spans="1:14" ht="15.6" x14ac:dyDescent="0.3">
      <c r="A25" s="43" t="s">
        <v>31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1"/>
      <c r="M25" s="1"/>
      <c r="N25" s="1"/>
    </row>
    <row r="26" spans="1:14" ht="15.6" x14ac:dyDescent="0.3">
      <c r="A26" s="9" t="s">
        <v>32</v>
      </c>
      <c r="B26" s="1"/>
      <c r="C26" s="1"/>
      <c r="D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5.6" x14ac:dyDescent="0.3">
      <c r="A27" s="43" t="s">
        <v>33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1"/>
      <c r="M27" s="1"/>
      <c r="N27" s="1"/>
    </row>
    <row r="28" spans="1:14" ht="15.6" x14ac:dyDescent="0.3">
      <c r="A28" s="15"/>
      <c r="B28" s="15"/>
      <c r="C28" s="15"/>
      <c r="D28" s="15"/>
      <c r="E28" s="15"/>
      <c r="F28" s="15"/>
      <c r="G28" s="15"/>
      <c r="H28" s="31"/>
      <c r="I28" s="15"/>
      <c r="J28" s="15"/>
      <c r="K28" s="15"/>
      <c r="L28" s="1"/>
      <c r="M28" s="1"/>
      <c r="N28" s="1"/>
    </row>
    <row r="29" spans="1:14" ht="45" customHeight="1" x14ac:dyDescent="0.3">
      <c r="A29" s="46" t="s">
        <v>29</v>
      </c>
      <c r="B29" s="46"/>
      <c r="C29" s="46"/>
      <c r="D29" s="28"/>
      <c r="E29" s="28"/>
      <c r="F29" s="17"/>
      <c r="G29" s="48" t="s">
        <v>28</v>
      </c>
      <c r="H29" s="48"/>
      <c r="I29" s="48"/>
      <c r="J29" s="48"/>
      <c r="K29" s="48"/>
      <c r="L29" s="18"/>
      <c r="M29" s="1"/>
      <c r="N29" s="1"/>
    </row>
    <row r="30" spans="1:14" ht="18" customHeight="1" x14ac:dyDescent="0.3">
      <c r="A30" s="19"/>
      <c r="B30" s="19"/>
      <c r="C30" s="21"/>
      <c r="D30" s="21"/>
      <c r="E30" s="21"/>
      <c r="F30" s="17"/>
      <c r="G30" s="20"/>
      <c r="H30" s="29"/>
      <c r="I30" s="20"/>
      <c r="J30" s="20"/>
      <c r="K30" s="20"/>
      <c r="L30" s="18"/>
      <c r="M30" s="1"/>
      <c r="N30" s="1"/>
    </row>
    <row r="31" spans="1:14" x14ac:dyDescent="0.3">
      <c r="A31" s="41" t="s">
        <v>34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1"/>
      <c r="N31" s="1"/>
    </row>
    <row r="32" spans="1:14" ht="15.6" x14ac:dyDescent="0.3">
      <c r="A32" s="38"/>
      <c r="B32" s="38"/>
      <c r="C32" s="38"/>
      <c r="D32" s="38"/>
      <c r="E32" s="38"/>
      <c r="F32" s="39"/>
      <c r="G32" s="1"/>
      <c r="H32" s="1"/>
      <c r="I32" s="1"/>
      <c r="J32" s="1"/>
      <c r="K32" s="1"/>
      <c r="L32" s="1"/>
      <c r="M32" s="1"/>
      <c r="N32" s="1"/>
    </row>
    <row r="33" spans="1:14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3">
      <c r="M130" s="1"/>
      <c r="N130" s="1"/>
    </row>
    <row r="131" spans="1:14" x14ac:dyDescent="0.3">
      <c r="M131" s="1"/>
      <c r="N131" s="1"/>
    </row>
    <row r="132" spans="1:14" x14ac:dyDescent="0.3">
      <c r="M132" s="1"/>
      <c r="N132" s="1"/>
    </row>
    <row r="133" spans="1:14" x14ac:dyDescent="0.3">
      <c r="M133" s="1"/>
      <c r="N133" s="1"/>
    </row>
  </sheetData>
  <mergeCells count="21">
    <mergeCell ref="A3:L3"/>
    <mergeCell ref="G29:K29"/>
    <mergeCell ref="A13:L13"/>
    <mergeCell ref="G2:M2"/>
    <mergeCell ref="B4:L4"/>
    <mergeCell ref="A14:L14"/>
    <mergeCell ref="A32:F32"/>
    <mergeCell ref="A20:D20"/>
    <mergeCell ref="A19:G19"/>
    <mergeCell ref="A15:L15"/>
    <mergeCell ref="A31:L31"/>
    <mergeCell ref="A21:E21"/>
    <mergeCell ref="A22:E22"/>
    <mergeCell ref="A23:F23"/>
    <mergeCell ref="A24:K24"/>
    <mergeCell ref="A25:K25"/>
    <mergeCell ref="A27:K27"/>
    <mergeCell ref="A18:D18"/>
    <mergeCell ref="A16:D16"/>
    <mergeCell ref="A17:E17"/>
    <mergeCell ref="A29:C29"/>
  </mergeCells>
  <printOptions horizontalCentered="1"/>
  <pageMargins left="0.19685039370078741" right="0.19685039370078741" top="0.51181102362204722" bottom="0.15748031496062992" header="0.11811023622047245" footer="0.15748031496062992"/>
  <pageSetup paperSize="9" scale="6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Антонова Екатерина Владимировна</cp:lastModifiedBy>
  <cp:lastPrinted>2025-02-14T09:37:46Z</cp:lastPrinted>
  <dcterms:created xsi:type="dcterms:W3CDTF">2014-03-03T05:25:34Z</dcterms:created>
  <dcterms:modified xsi:type="dcterms:W3CDTF">2026-06-26T05:56:38Z</dcterms:modified>
</cp:coreProperties>
</file>