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F4A10B1-F005-441C-9BE5-57476CE466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M9" i="1" s="1"/>
  <c r="J8" i="1"/>
  <c r="K8" i="1" s="1"/>
  <c r="L8" i="1" s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<sst xmlns="http://schemas.openxmlformats.org/spreadsheetml/2006/main" count="26" uniqueCount="26">
  <si>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</si>
  <si>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</si>
  <si>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</si>
  <si>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</si>
  <si>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</si>
  <si>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</si>
  <si>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</si>
  <si>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</si>
  <si>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</si>
  <si>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</si>
  <si>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</si>
  <si>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</si>
  <si>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</si>
  <si>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</si>
  <si>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</si>
  <si>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</si>
  <si>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</si>
  <si>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</si>
  <si>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</si>
  <si>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</si>
  <si>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628-з от 15.07.25
</t>
  </si>
  <si>
    <t>усл. ед.</t>
  </si>
  <si>
    <t>Обоснование начальной (максимальной) цены договора на оказание услуг по обеспечению питания стажеров</t>
  </si>
  <si>
    <t xml:space="preserve">Обеспечение кофебрейков на территории института </t>
  </si>
  <si>
    <t xml:space="preserve">Ценовое предложение 2 вх №  от 
</t>
  </si>
  <si>
    <t xml:space="preserve">Ценовое предложение 3 вх №  от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</si>
</sst>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4" customWidth="1"/>
    <col min="6" max="6" width="12" style="4" customWidth="1"/>
    <col min="7" max="7" width="11.57031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6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45" customHeight="1" x14ac:dyDescent="0.25">
      <c r="A3" s="13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4"/>
      <c r="N3" s="14"/>
    </row>
    <row r="4" spans="1:14" ht="72.75" customHeight="1" x14ac:dyDescent="0.25">
      <c r="A4" s="1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6" t="s">
        <v>19</v>
      </c>
      <c r="L4" s="16"/>
      <c r="M4" s="16"/>
      <c r="N4" s="16"/>
    </row>
    <row r="5" spans="1:14" ht="15.6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62.45" customHeight="1" x14ac:dyDescent="0.25">
      <c r="A6" s="21" t="s">
        <v>3</v>
      </c>
      <c r="B6" s="21" t="s">
        <v>16</v>
      </c>
      <c r="C6" s="21" t="s">
        <v>4</v>
      </c>
      <c r="D6" s="21" t="s">
        <v>5</v>
      </c>
      <c r="E6" s="22" t="s">
        <v>6</v>
      </c>
      <c r="F6" s="22"/>
      <c r="G6" s="22"/>
      <c r="H6" s="22"/>
      <c r="I6" s="22"/>
      <c r="J6" s="23" t="s">
        <v>7</v>
      </c>
      <c r="K6" s="23"/>
      <c r="L6" s="23"/>
      <c r="M6" s="22" t="s">
        <v>8</v>
      </c>
      <c r="N6" s="22"/>
    </row>
    <row r="7" spans="1:14" ht="160.5" customHeight="1" x14ac:dyDescent="0.25">
      <c r="A7" s="21"/>
      <c r="B7" s="21"/>
      <c r="C7" s="21"/>
      <c r="D7" s="21"/>
      <c r="E7" s="3" t="s">
        <v>20</v>
      </c>
      <c r="F7" s="3" t="s">
        <v>24</v>
      </c>
      <c r="G7" s="3" t="s">
        <v>25</v>
      </c>
      <c r="H7" s="7" t="s">
        <v>9</v>
      </c>
      <c r="I7" s="7" t="s">
        <v>10</v>
      </c>
      <c r="J7" s="8" t="s">
        <v>11</v>
      </c>
      <c r="K7" s="7" t="s">
        <v>12</v>
      </c>
      <c r="L7" s="7" t="s">
        <v>13</v>
      </c>
      <c r="M7" s="8" t="s">
        <v>14</v>
      </c>
      <c r="N7" s="8" t="s">
        <v>18</v>
      </c>
    </row>
    <row r="8" spans="1:14" ht="123" customHeight="1" x14ac:dyDescent="0.25">
      <c r="A8" s="7">
        <v>1</v>
      </c>
      <c r="B8" s="7" t="s">
        <v>23</v>
      </c>
      <c r="C8" s="7" t="s">
        <v>21</v>
      </c>
      <c r="D8" s="7">
        <v>1</v>
      </c>
      <c r="E8" s="3">
        <v>50000</v>
      </c>
      <c r="F8" s="3"/>
      <c r="G8" s="3"/>
      <c r="H8" s="7"/>
      <c r="I8" s="7"/>
      <c r="J8" s="5">
        <f t="shared" ref="J8" si="0">AVERAGE(E8:G8)</f>
        <v>50000</v>
      </c>
      <c r="K8" s="5">
        <f>SQRT(((SUM((POWER(G8-J8,2)),(POWER(F8-J8,2)),(POWER(E8-J8,2)),)/(COLUMNS(E8:G8)-1))))</f>
        <v>50000</v>
      </c>
      <c r="L8" s="5">
        <f>K8/J8*100</f>
        <v>100</v>
      </c>
      <c r="M8" s="6">
        <f>N8*D8</f>
        <v>50000</v>
      </c>
      <c r="N8" s="6">
        <f>MIN(E8,F8,G8)</f>
        <v>50000</v>
      </c>
    </row>
    <row r="9" spans="1:14" x14ac:dyDescent="0.25">
      <c r="A9" s="17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  <c r="M9" s="9">
        <f>SUM(M8:M8)</f>
        <v>50000</v>
      </c>
      <c r="N9" s="10"/>
    </row>
  </sheetData>
  <mergeCells count="15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2026-07-17T06:42:04Z</dcterms:modified>
</cp:coreProperties>
</file>