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8800" windowHeight="12495"/>
  </bookViews>
  <sheets>
    <sheet name="лот 3" sheetId="17" r:id="rId1"/>
  </sheets>
  <externalReferences>
    <externalReference r:id="rId2"/>
  </externalReferences>
  <definedNames>
    <definedName name="_xlnm._FilterDatabase" localSheetId="0" hidden="1">'лот 3'!$A$4:$O$16</definedName>
    <definedName name="МесяцГод" localSheetId="0">'[1]План-график'!$Q$10:$Q$47</definedName>
    <definedName name="МесяцГод">#REF!</definedName>
    <definedName name="Способ" localSheetId="0">'[1]План-график'!$Q$65:$Q$71</definedName>
    <definedName name="Способ">#REF!</definedName>
  </definedNames>
  <calcPr calcId="145621"/>
</workbook>
</file>

<file path=xl/calcChain.xml><?xml version="1.0" encoding="utf-8"?>
<calcChain xmlns="http://schemas.openxmlformats.org/spreadsheetml/2006/main">
  <c r="J16" i="17" l="1"/>
  <c r="H16" i="17"/>
  <c r="L16" i="17" s="1"/>
  <c r="J15" i="17"/>
  <c r="H15" i="17"/>
  <c r="L15" i="17" s="1"/>
  <c r="L14" i="17"/>
  <c r="K14" i="17"/>
  <c r="J14" i="17"/>
  <c r="H14" i="17"/>
  <c r="J13" i="17"/>
  <c r="H13" i="17"/>
  <c r="L13" i="17" s="1"/>
  <c r="L17" i="17" s="1"/>
  <c r="J12" i="17"/>
  <c r="H12" i="17"/>
  <c r="L12" i="17" s="1"/>
  <c r="L11" i="17"/>
  <c r="K11" i="17"/>
  <c r="J11" i="17"/>
  <c r="H11" i="17"/>
  <c r="J10" i="17"/>
  <c r="H10" i="17"/>
  <c r="L10" i="17" s="1"/>
  <c r="J9" i="17"/>
  <c r="H9" i="17"/>
  <c r="L9" i="17" s="1"/>
  <c r="L8" i="17"/>
  <c r="K8" i="17"/>
  <c r="J8" i="17"/>
  <c r="H8" i="17"/>
  <c r="J7" i="17"/>
  <c r="H7" i="17"/>
  <c r="L7" i="17" s="1"/>
  <c r="J6" i="17"/>
  <c r="H6" i="17"/>
  <c r="L6" i="17" s="1"/>
  <c r="L5" i="17"/>
  <c r="K5" i="17"/>
  <c r="J5" i="17"/>
  <c r="I5" i="17"/>
  <c r="H5" i="17"/>
  <c r="K1" i="17"/>
  <c r="K6" i="17" l="1"/>
  <c r="K9" i="17"/>
  <c r="K12" i="17"/>
  <c r="K15" i="17"/>
  <c r="K7" i="17"/>
  <c r="K10" i="17"/>
  <c r="K13" i="17"/>
  <c r="K17" i="17" s="1"/>
  <c r="K16" i="17"/>
</calcChain>
</file>

<file path=xl/sharedStrings.xml><?xml version="1.0" encoding="utf-8"?>
<sst xmlns="http://schemas.openxmlformats.org/spreadsheetml/2006/main" count="74" uniqueCount="45">
  <si>
    <t>№</t>
  </si>
  <si>
    <t>Наименование предмета контракта</t>
  </si>
  <si>
    <t>Ед. изм</t>
  </si>
  <si>
    <t>Кол-во</t>
  </si>
  <si>
    <t>Однородность совокупности значений выявленных цен, используемых в расчете НМЦК</t>
  </si>
  <si>
    <t>НМЦК, определяемая методом сопоставимых рыночных цен (анализа рынка)*</t>
  </si>
  <si>
    <t xml:space="preserve">Средняя арифметическая цена за единицу
 &lt;ц&gt; </t>
  </si>
  <si>
    <t>Среднее квадратичное отклонение</t>
  </si>
  <si>
    <t>Коэффициент вариации цен V (%)
(однородна при V &lt; 33%)</t>
  </si>
  <si>
    <t xml:space="preserve">Поставщик  №1
</t>
  </si>
  <si>
    <t xml:space="preserve">Поставщик №2
</t>
  </si>
  <si>
    <t xml:space="preserve">Обоснование начальной (максимальной) цены контракта 
</t>
  </si>
  <si>
    <t>Коммерческие предложения (руб,/ед,изм,)</t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</si>
  <si>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
v - количество (объем) закупаемого товара (работы, услуги);
n - количество значений, используемых в расчете;
i - номер источника ценовой информации;
ц</t>
    </r>
    <r>
      <rPr>
        <vertAlign val="subscript"/>
        <sz val="10"/>
        <color indexed="8"/>
        <rFont val="Times New Roman"/>
        <family val="1"/>
        <charset val="204"/>
      </rPr>
      <t xml:space="preserve">i </t>
    </r>
    <r>
      <rPr>
        <sz val="10"/>
        <color indexed="8"/>
        <rFont val="Times New Roman"/>
        <family val="1"/>
        <charset val="204"/>
      </rPr>
      <t>- цена единицы</t>
    </r>
  </si>
  <si>
    <t xml:space="preserve">Поставщик №3
</t>
  </si>
  <si>
    <t>шт</t>
  </si>
  <si>
    <t>НМЦК, рассчитанная по минимальному значению за ед., руб.</t>
  </si>
  <si>
    <t>Стол лабораторный угловой</t>
  </si>
  <si>
    <t>Шкаф тип 1</t>
  </si>
  <si>
    <t>Шкаф тип 2</t>
  </si>
  <si>
    <t>Стол лабораторный</t>
  </si>
  <si>
    <t>Кресло (модель А-1)</t>
  </si>
  <si>
    <t>Стеллаж (700*400*2200, 5 полок)</t>
  </si>
  <si>
    <t>Стеллаж (1000*600*2200, 4 полки)</t>
  </si>
  <si>
    <t>Диван</t>
  </si>
  <si>
    <t>Стол обеденный</t>
  </si>
  <si>
    <t>Шкаф тип 3</t>
  </si>
  <si>
    <t>Шкаф тип 4</t>
  </si>
  <si>
    <t>Ванна моечная</t>
  </si>
  <si>
    <t>31.01.12.131-00000003</t>
  </si>
  <si>
    <t>31.01.12.131</t>
  </si>
  <si>
    <t>31.01.12.160-00000006</t>
  </si>
  <si>
    <t>31.01.11.159</t>
  </si>
  <si>
    <t>31.01.10.000-00000008</t>
  </si>
  <si>
    <t>31.01.11.139</t>
  </si>
  <si>
    <t>31.09.12.110-00000004</t>
  </si>
  <si>
    <t>31.09.12.131-00000005</t>
  </si>
  <si>
    <t>31.09.11.190</t>
  </si>
  <si>
    <t>31.01.12.139-00000001</t>
  </si>
  <si>
    <t>31.01.12.139</t>
  </si>
  <si>
    <t>огр</t>
  </si>
  <si>
    <t>огр, И</t>
  </si>
  <si>
    <t>преим</t>
  </si>
  <si>
    <t>32.50.30.110-00000038</t>
  </si>
  <si>
    <t>32.50.30.110-00000078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</si>
</sst>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0.000%"/>
  </numFmts>
  <fonts count="4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theme="10"/>
      <name val="Arial Cyr"/>
      <charset val="204"/>
    </font>
    <font>
      <u/>
      <sz val="10"/>
      <color indexed="12"/>
      <name val="Arial Cyr"/>
      <charset val="204"/>
    </font>
    <font>
      <u/>
      <sz val="8.25"/>
      <color theme="10"/>
      <name val="Calibri"/>
      <family val="2"/>
      <charset val="204"/>
    </font>
    <font>
      <sz val="10"/>
      <name val="Arial Cyr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sz val="10"/>
      <name val="Tahoma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8"/>
      <name val="Calibri"/>
      <family val="2"/>
    </font>
    <font>
      <sz val="11"/>
      <color indexed="17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vertAlign val="subscript"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</font>
    <font>
      <sz val="8"/>
      <color theme="1"/>
      <name val="Arial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7">
    <xf numFmtId="0" fontId="0" fillId="0" borderId="0"/>
    <xf numFmtId="0" fontId="1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3" borderId="0" applyNumberFormat="0" applyBorder="0" applyAlignment="0" applyProtection="0"/>
    <xf numFmtId="0" fontId="4" fillId="4" borderId="7" applyNumberFormat="0" applyAlignment="0" applyProtection="0"/>
    <xf numFmtId="0" fontId="4" fillId="4" borderId="7" applyNumberFormat="0" applyAlignment="0" applyProtection="0"/>
    <xf numFmtId="0" fontId="5" fillId="10" borderId="8" applyNumberFormat="0" applyAlignment="0" applyProtection="0"/>
    <xf numFmtId="0" fontId="5" fillId="10" borderId="8" applyNumberFormat="0" applyAlignment="0" applyProtection="0"/>
    <xf numFmtId="0" fontId="6" fillId="10" borderId="7" applyNumberFormat="0" applyAlignment="0" applyProtection="0"/>
    <xf numFmtId="0" fontId="6" fillId="10" borderId="7" applyNumberFormat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164" fontId="10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5" fillId="15" borderId="13" applyNumberFormat="0" applyAlignment="0" applyProtection="0"/>
    <xf numFmtId="0" fontId="16" fillId="0" borderId="0" applyNumberFormat="0" applyFill="0" applyBorder="0" applyAlignment="0" applyProtection="0"/>
    <xf numFmtId="0" fontId="17" fillId="11" borderId="0" applyNumberFormat="0" applyBorder="0" applyAlignment="0" applyProtection="0"/>
    <xf numFmtId="0" fontId="1" fillId="0" borderId="0"/>
    <xf numFmtId="0" fontId="1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20" fillId="0" borderId="0"/>
    <xf numFmtId="0" fontId="18" fillId="0" borderId="0"/>
    <xf numFmtId="0" fontId="18" fillId="0" borderId="0"/>
    <xf numFmtId="0" fontId="19" fillId="0" borderId="0"/>
    <xf numFmtId="0" fontId="10" fillId="0" borderId="0"/>
    <xf numFmtId="0" fontId="10" fillId="0" borderId="0"/>
    <xf numFmtId="0" fontId="2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22" fillId="18" borderId="0" applyNumberFormat="0" applyBorder="0" applyAlignment="0" applyProtection="0"/>
    <xf numFmtId="0" fontId="23" fillId="0" borderId="0" applyNumberFormat="0" applyFill="0" applyBorder="0" applyAlignment="0" applyProtection="0"/>
    <xf numFmtId="0" fontId="1" fillId="2" borderId="1" applyNumberFormat="0" applyFont="0" applyAlignment="0" applyProtection="0"/>
    <xf numFmtId="0" fontId="21" fillId="6" borderId="14" applyNumberFormat="0" applyFont="0" applyAlignment="0" applyProtection="0"/>
    <xf numFmtId="0" fontId="21" fillId="6" borderId="14" applyNumberFormat="0" applyFont="0" applyAlignment="0" applyProtection="0"/>
    <xf numFmtId="0" fontId="21" fillId="6" borderId="14" applyNumberFormat="0" applyFont="0" applyAlignment="0" applyProtection="0"/>
    <xf numFmtId="0" fontId="21" fillId="6" borderId="1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7" fillId="8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8" fillId="0" borderId="0"/>
    <xf numFmtId="0" fontId="38" fillId="0" borderId="0"/>
  </cellStyleXfs>
  <cellXfs count="54">
    <xf numFmtId="0" fontId="0" fillId="0" borderId="0" xfId="0"/>
    <xf numFmtId="0" fontId="29" fillId="0" borderId="0" xfId="0" applyFont="1" applyFill="1"/>
    <xf numFmtId="0" fontId="29" fillId="0" borderId="0" xfId="0" applyFont="1" applyFill="1" applyAlignment="1">
      <alignment horizontal="center"/>
    </xf>
    <xf numFmtId="43" fontId="31" fillId="0" borderId="0" xfId="84" applyFont="1" applyFill="1"/>
    <xf numFmtId="0" fontId="32" fillId="0" borderId="0" xfId="0" applyFont="1" applyFill="1"/>
    <xf numFmtId="0" fontId="33" fillId="0" borderId="3" xfId="1" applyFont="1" applyFill="1" applyBorder="1" applyAlignment="1">
      <alignment horizontal="left" vertical="top" wrapText="1"/>
    </xf>
    <xf numFmtId="0" fontId="32" fillId="0" borderId="3" xfId="1" applyFont="1" applyFill="1" applyBorder="1" applyAlignment="1">
      <alignment horizontal="left" vertical="top" wrapText="1"/>
    </xf>
    <xf numFmtId="0" fontId="32" fillId="0" borderId="0" xfId="0" applyFont="1" applyFill="1" applyBorder="1"/>
    <xf numFmtId="0" fontId="32" fillId="0" borderId="0" xfId="0" applyFont="1" applyFill="1" applyBorder="1" applyAlignment="1">
      <alignment horizontal="center" vertical="center" wrapText="1"/>
    </xf>
    <xf numFmtId="2" fontId="32" fillId="0" borderId="0" xfId="0" applyNumberFormat="1" applyFont="1" applyFill="1" applyBorder="1" applyAlignment="1">
      <alignment horizontal="center" vertical="center" wrapText="1"/>
    </xf>
    <xf numFmtId="4" fontId="32" fillId="0" borderId="0" xfId="0" applyNumberFormat="1" applyFont="1" applyFill="1" applyBorder="1"/>
    <xf numFmtId="0" fontId="32" fillId="0" borderId="0" xfId="0" applyFont="1" applyFill="1" applyBorder="1" applyAlignment="1">
      <alignment horizontal="center"/>
    </xf>
    <xf numFmtId="0" fontId="32" fillId="0" borderId="0" xfId="0" applyFont="1" applyFill="1" applyAlignment="1">
      <alignment horizontal="center"/>
    </xf>
    <xf numFmtId="166" fontId="37" fillId="0" borderId="3" xfId="1" applyNumberFormat="1" applyFont="1" applyFill="1" applyBorder="1" applyAlignment="1" applyProtection="1">
      <alignment horizontal="center" vertical="top" wrapText="1"/>
      <protection hidden="1"/>
    </xf>
    <xf numFmtId="3" fontId="33" fillId="0" borderId="0" xfId="0" applyNumberFormat="1" applyFont="1" applyFill="1"/>
    <xf numFmtId="0" fontId="33" fillId="0" borderId="0" xfId="0" applyFont="1" applyFill="1"/>
    <xf numFmtId="2" fontId="32" fillId="0" borderId="3" xfId="1" applyNumberFormat="1" applyFont="1" applyFill="1" applyBorder="1" applyAlignment="1" applyProtection="1">
      <alignment horizontal="center" vertical="center" wrapText="1"/>
      <protection hidden="1"/>
    </xf>
    <xf numFmtId="2" fontId="32" fillId="0" borderId="3" xfId="1" applyNumberFormat="1" applyFont="1" applyFill="1" applyBorder="1" applyAlignment="1" applyProtection="1">
      <alignment horizontal="center" vertical="center"/>
      <protection hidden="1"/>
    </xf>
    <xf numFmtId="166" fontId="35" fillId="0" borderId="3" xfId="1" applyNumberFormat="1" applyFont="1" applyFill="1" applyBorder="1" applyAlignment="1" applyProtection="1">
      <alignment horizontal="center" vertical="center" wrapText="1"/>
      <protection hidden="1"/>
    </xf>
    <xf numFmtId="4" fontId="32" fillId="0" borderId="3" xfId="1" applyNumberFormat="1" applyFont="1" applyFill="1" applyBorder="1" applyAlignment="1" applyProtection="1">
      <alignment horizontal="center" vertical="center" wrapText="1"/>
      <protection hidden="1"/>
    </xf>
    <xf numFmtId="3" fontId="32" fillId="0" borderId="0" xfId="0" applyNumberFormat="1" applyFont="1" applyFill="1" applyAlignment="1">
      <alignment horizontal="center" vertical="center"/>
    </xf>
    <xf numFmtId="0" fontId="32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horizontal="left"/>
    </xf>
    <xf numFmtId="0" fontId="32" fillId="0" borderId="0" xfId="0" applyFont="1" applyFill="1" applyBorder="1" applyAlignment="1">
      <alignment horizontal="left"/>
    </xf>
    <xf numFmtId="0" fontId="32" fillId="0" borderId="0" xfId="0" applyFont="1" applyFill="1" applyAlignment="1">
      <alignment horizontal="left"/>
    </xf>
    <xf numFmtId="0" fontId="33" fillId="0" borderId="18" xfId="1" applyFont="1" applyFill="1" applyBorder="1" applyAlignment="1">
      <alignment horizontal="left" vertical="top" wrapText="1"/>
    </xf>
    <xf numFmtId="43" fontId="33" fillId="0" borderId="17" xfId="84" applyFont="1" applyFill="1" applyBorder="1" applyAlignment="1">
      <alignment horizontal="center" vertical="top" wrapText="1"/>
    </xf>
    <xf numFmtId="0" fontId="32" fillId="0" borderId="19" xfId="1" applyFont="1" applyFill="1" applyBorder="1" applyAlignment="1">
      <alignment horizontal="center" vertical="center" wrapText="1"/>
    </xf>
    <xf numFmtId="0" fontId="36" fillId="0" borderId="16" xfId="0" applyFont="1" applyFill="1" applyBorder="1" applyAlignment="1">
      <alignment horizontal="left" vertical="top" wrapText="1"/>
    </xf>
    <xf numFmtId="4" fontId="33" fillId="0" borderId="0" xfId="0" applyNumberFormat="1" applyFont="1" applyFill="1" applyAlignment="1">
      <alignment horizontal="center" vertical="center"/>
    </xf>
    <xf numFmtId="3" fontId="33" fillId="0" borderId="16" xfId="1" applyNumberFormat="1" applyFont="1" applyFill="1" applyBorder="1" applyAlignment="1">
      <alignment horizontal="center" vertical="top" wrapText="1"/>
    </xf>
    <xf numFmtId="43" fontId="33" fillId="0" borderId="3" xfId="84" applyFont="1" applyFill="1" applyBorder="1" applyAlignment="1">
      <alignment horizontal="center" vertical="top" wrapText="1"/>
    </xf>
    <xf numFmtId="4" fontId="29" fillId="0" borderId="3" xfId="0" applyNumberFormat="1" applyFont="1" applyBorder="1" applyAlignment="1">
      <alignment horizontal="center" vertical="center" wrapText="1"/>
    </xf>
    <xf numFmtId="4" fontId="28" fillId="19" borderId="21" xfId="0" applyNumberFormat="1" applyFont="1" applyFill="1" applyBorder="1" applyAlignment="1">
      <alignment horizontal="center" vertical="center" wrapText="1"/>
    </xf>
    <xf numFmtId="4" fontId="28" fillId="0" borderId="3" xfId="0" applyNumberFormat="1" applyFont="1" applyBorder="1" applyAlignment="1">
      <alignment horizontal="center" vertical="center" wrapText="1"/>
    </xf>
    <xf numFmtId="4" fontId="33" fillId="0" borderId="3" xfId="1" applyNumberFormat="1" applyFont="1" applyFill="1" applyBorder="1" applyAlignment="1" applyProtection="1">
      <alignment horizontal="center" vertical="top" wrapText="1"/>
      <protection hidden="1"/>
    </xf>
    <xf numFmtId="0" fontId="28" fillId="0" borderId="3" xfId="0" applyFont="1" applyBorder="1" applyAlignment="1">
      <alignment horizontal="center" vertical="center" wrapText="1"/>
    </xf>
    <xf numFmtId="4" fontId="29" fillId="0" borderId="3" xfId="0" applyNumberFormat="1" applyFont="1" applyFill="1" applyBorder="1" applyAlignment="1">
      <alignment horizontal="center" vertical="center" wrapText="1"/>
    </xf>
    <xf numFmtId="0" fontId="33" fillId="0" borderId="19" xfId="1" applyFont="1" applyFill="1" applyBorder="1" applyAlignment="1">
      <alignment horizontal="center" vertical="center" wrapText="1"/>
    </xf>
    <xf numFmtId="0" fontId="33" fillId="0" borderId="3" xfId="1" applyFont="1" applyFill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0" fontId="39" fillId="0" borderId="3" xfId="0" applyFont="1" applyBorder="1" applyAlignment="1">
      <alignment horizontal="left" vertical="center" wrapText="1"/>
    </xf>
    <xf numFmtId="0" fontId="33" fillId="0" borderId="3" xfId="0" applyFont="1" applyFill="1" applyBorder="1" applyAlignment="1">
      <alignment horizontal="center" vertical="center" wrapText="1"/>
    </xf>
    <xf numFmtId="0" fontId="33" fillId="0" borderId="2" xfId="1" applyFont="1" applyFill="1" applyBorder="1" applyAlignment="1">
      <alignment horizontal="center" vertical="center" wrapText="1"/>
    </xf>
    <xf numFmtId="0" fontId="33" fillId="0" borderId="19" xfId="1" applyFont="1" applyFill="1" applyBorder="1" applyAlignment="1">
      <alignment horizontal="center" vertical="center" wrapText="1"/>
    </xf>
    <xf numFmtId="0" fontId="33" fillId="0" borderId="3" xfId="1" applyFont="1" applyFill="1" applyBorder="1" applyAlignment="1">
      <alignment horizontal="center" vertical="center" wrapText="1"/>
    </xf>
    <xf numFmtId="0" fontId="33" fillId="0" borderId="18" xfId="1" applyFont="1" applyFill="1" applyBorder="1" applyAlignment="1">
      <alignment horizontal="center" vertical="center" wrapText="1"/>
    </xf>
    <xf numFmtId="0" fontId="33" fillId="0" borderId="20" xfId="1" applyFont="1" applyFill="1" applyBorder="1" applyAlignment="1">
      <alignment horizontal="center" vertical="center" wrapText="1"/>
    </xf>
    <xf numFmtId="0" fontId="33" fillId="0" borderId="22" xfId="1" applyFont="1" applyFill="1" applyBorder="1" applyAlignment="1">
      <alignment horizontal="center" vertical="center" wrapText="1"/>
    </xf>
    <xf numFmtId="0" fontId="33" fillId="0" borderId="4" xfId="1" applyFont="1" applyFill="1" applyBorder="1" applyAlignment="1">
      <alignment horizontal="center" vertical="center" wrapText="1"/>
    </xf>
    <xf numFmtId="0" fontId="33" fillId="0" borderId="5" xfId="1" applyFont="1" applyFill="1" applyBorder="1" applyAlignment="1">
      <alignment horizontal="center" vertical="center" wrapText="1"/>
    </xf>
    <xf numFmtId="2" fontId="33" fillId="0" borderId="4" xfId="1" applyNumberFormat="1" applyFont="1" applyFill="1" applyBorder="1" applyAlignment="1">
      <alignment horizontal="center" vertical="center" wrapText="1"/>
    </xf>
    <xf numFmtId="2" fontId="33" fillId="0" borderId="5" xfId="1" applyNumberFormat="1" applyFont="1" applyFill="1" applyBorder="1" applyAlignment="1">
      <alignment horizontal="center" vertical="center" wrapText="1"/>
    </xf>
    <xf numFmtId="2" fontId="33" fillId="0" borderId="6" xfId="1" applyNumberFormat="1" applyFont="1" applyFill="1" applyBorder="1" applyAlignment="1">
      <alignment horizontal="center" vertical="center" wrapText="1"/>
    </xf>
  </cellXfs>
  <cellStyles count="87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вод  2 2" xfId="27"/>
    <cellStyle name="Вывод 2" xfId="28"/>
    <cellStyle name="Вывод 2 2" xfId="29"/>
    <cellStyle name="Вычисление 2" xfId="30"/>
    <cellStyle name="Вычисление 2 2" xfId="31"/>
    <cellStyle name="Гиперссылка 2" xfId="32"/>
    <cellStyle name="Гиперссылка 3" xfId="33"/>
    <cellStyle name="Гиперссылка 4" xfId="34"/>
    <cellStyle name="Денежный 2" xfId="35"/>
    <cellStyle name="Денежный 3" xfId="36"/>
    <cellStyle name="Заголовок 1 2" xfId="37"/>
    <cellStyle name="Заголовок 2 2" xfId="38"/>
    <cellStyle name="Заголовок 3 2" xfId="39"/>
    <cellStyle name="Заголовок 4 2" xfId="40"/>
    <cellStyle name="Итог 2" xfId="41"/>
    <cellStyle name="Итог 2 2" xfId="42"/>
    <cellStyle name="Контрольная ячейка 2" xfId="43"/>
    <cellStyle name="Название 2" xfId="44"/>
    <cellStyle name="Нейтральный 2" xfId="45"/>
    <cellStyle name="Обычный" xfId="0" builtinId="0"/>
    <cellStyle name="Обычный 2" xfId="1"/>
    <cellStyle name="Обычный 2 2" xfId="46"/>
    <cellStyle name="Обычный 2 2 2" xfId="47"/>
    <cellStyle name="Обычный 2 2 3" xfId="48"/>
    <cellStyle name="Обычный 2 2 4" xfId="86"/>
    <cellStyle name="Обычный 2 3" xfId="49"/>
    <cellStyle name="Обычный 2 3 2" xfId="50"/>
    <cellStyle name="Обычный 2 3 3" xfId="51"/>
    <cellStyle name="Обычный 2 4" xfId="85"/>
    <cellStyle name="Обычный 3" xfId="52"/>
    <cellStyle name="Обычный 3 2" xfId="53"/>
    <cellStyle name="Обычный 3 3" xfId="54"/>
    <cellStyle name="Обычный 4" xfId="55"/>
    <cellStyle name="Обычный 4 2" xfId="56"/>
    <cellStyle name="Обычный 4 3" xfId="57"/>
    <cellStyle name="Обычный 5" xfId="58"/>
    <cellStyle name="Обычный 5 2" xfId="59"/>
    <cellStyle name="Обычный 5 3" xfId="60"/>
    <cellStyle name="Обычный 6" xfId="61"/>
    <cellStyle name="Обычный 6 2" xfId="62"/>
    <cellStyle name="Обычный 6 3" xfId="63"/>
    <cellStyle name="Обычный 7" xfId="64"/>
    <cellStyle name="Обычный 8" xfId="83"/>
    <cellStyle name="Плохой 2" xfId="65"/>
    <cellStyle name="Пояснение 2" xfId="66"/>
    <cellStyle name="Примечание 2" xfId="67"/>
    <cellStyle name="Примечание 2 2" xfId="68"/>
    <cellStyle name="Примечание 2 2 2" xfId="69"/>
    <cellStyle name="Примечание 3" xfId="70"/>
    <cellStyle name="Примечание 3 2" xfId="71"/>
    <cellStyle name="Процентный 2" xfId="72"/>
    <cellStyle name="Процентный 2 2" xfId="73"/>
    <cellStyle name="Процентный 2 3" xfId="74"/>
    <cellStyle name="Связанная ячейка 2" xfId="75"/>
    <cellStyle name="Текст предупреждения 2" xfId="76"/>
    <cellStyle name="Финансовый" xfId="84" builtinId="3"/>
    <cellStyle name="Финансовый 2" xfId="77"/>
    <cellStyle name="Финансовый 2 2" xfId="78"/>
    <cellStyle name="Финансовый 2 3" xfId="79"/>
    <cellStyle name="Финансовый 3" xfId="80"/>
    <cellStyle name="Финансовый 4" xfId="81"/>
    <cellStyle name="Хороший 2" xfId="8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62;&#1050;%20(&#1041;&#1102;&#1076;&#1078;&#1077;&#1090;%202014)/2015/&#1087;&#1083;&#1072;&#1085;-&#1075;&#1088;&#1072;&#1092;&#1080;&#1082;%20&#1056;&#1040;&#1057;&#1063;&#1045;&#1058;%2011.06.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-график"/>
      <sheetName val="Стоматолог"/>
      <sheetName val="Стоматолог (2)14.06.14"/>
      <sheetName val="Аттестация рабоч мест"/>
      <sheetName val="ТО авто"/>
      <sheetName val="Анализы"/>
      <sheetName val="Анализы Расчет цены"/>
      <sheetName val="Дезсредства"/>
      <sheetName val="ГСМ"/>
    </sheetNames>
    <sheetDataSet>
      <sheetData sheetId="0">
        <row r="10">
          <cell r="Q10" t="str">
            <v>01.2012</v>
          </cell>
        </row>
        <row r="11">
          <cell r="Q11" t="str">
            <v>02.2012</v>
          </cell>
        </row>
        <row r="12">
          <cell r="Q12" t="str">
            <v>03.2012</v>
          </cell>
        </row>
        <row r="13">
          <cell r="Q13" t="str">
            <v>04.2012</v>
          </cell>
        </row>
        <row r="14">
          <cell r="Q14" t="str">
            <v>05.2012</v>
          </cell>
        </row>
        <row r="15">
          <cell r="Q15" t="str">
            <v>06.2012</v>
          </cell>
        </row>
        <row r="16">
          <cell r="Q16" t="str">
            <v>07.2012</v>
          </cell>
        </row>
        <row r="17">
          <cell r="Q17" t="str">
            <v>08.2012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O95"/>
  <sheetViews>
    <sheetView tabSelected="1" zoomScale="110" zoomScaleNormal="110" workbookViewId="0">
      <selection activeCell="A17" sqref="A17"/>
    </sheetView>
  </sheetViews>
  <sheetFormatPr defaultRowHeight="12.75" outlineLevelCol="1" x14ac:dyDescent="0.2"/>
  <cols>
    <col min="1" max="1" width="6.140625" style="4" customWidth="1"/>
    <col min="2" max="2" width="22.28515625" style="24" customWidth="1"/>
    <col min="3" max="3" width="8.42578125" style="4" customWidth="1"/>
    <col min="4" max="4" width="7.85546875" style="12" customWidth="1"/>
    <col min="5" max="5" width="13" style="4" customWidth="1"/>
    <col min="6" max="6" width="13.42578125" style="4" customWidth="1"/>
    <col min="7" max="7" width="13.7109375" style="4" customWidth="1"/>
    <col min="8" max="8" width="14.28515625" style="4" customWidth="1" outlineLevel="1"/>
    <col min="9" max="9" width="14.5703125" style="4" hidden="1" customWidth="1" outlineLevel="1"/>
    <col min="10" max="10" width="17.140625" style="4" customWidth="1" outlineLevel="1"/>
    <col min="11" max="11" width="19.7109375" style="4" customWidth="1"/>
    <col min="12" max="12" width="16.85546875" style="4" customWidth="1"/>
    <col min="13" max="13" width="19" style="4" customWidth="1"/>
    <col min="14" max="14" width="12.140625" style="4" customWidth="1"/>
    <col min="15" max="15" width="18.28515625" style="4" customWidth="1"/>
    <col min="16" max="16384" width="9.140625" style="4"/>
  </cols>
  <sheetData>
    <row r="1" spans="1:15" ht="21.75" customHeight="1" x14ac:dyDescent="0.2">
      <c r="A1" s="1"/>
      <c r="B1" s="22"/>
      <c r="C1" s="1"/>
      <c r="D1" s="2"/>
      <c r="E1" s="1"/>
      <c r="F1" s="1"/>
      <c r="G1" s="1"/>
      <c r="H1" s="1"/>
      <c r="I1" s="1"/>
      <c r="J1" s="1"/>
      <c r="K1" s="3">
        <f>SUBTOTAL(9,K5:K5)</f>
        <v>0</v>
      </c>
    </row>
    <row r="2" spans="1:15" ht="23.25" customHeight="1" x14ac:dyDescent="0.2">
      <c r="A2" s="43" t="s">
        <v>11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5" ht="84.75" customHeight="1" x14ac:dyDescent="0.2">
      <c r="A3" s="44" t="s">
        <v>0</v>
      </c>
      <c r="B3" s="45" t="s">
        <v>1</v>
      </c>
      <c r="C3" s="47" t="s">
        <v>2</v>
      </c>
      <c r="D3" s="45" t="s">
        <v>3</v>
      </c>
      <c r="E3" s="49" t="s">
        <v>12</v>
      </c>
      <c r="F3" s="50"/>
      <c r="G3" s="50"/>
      <c r="H3" s="51" t="s">
        <v>4</v>
      </c>
      <c r="I3" s="52"/>
      <c r="J3" s="53"/>
      <c r="K3" s="39" t="s">
        <v>5</v>
      </c>
      <c r="L3" s="42" t="s">
        <v>16</v>
      </c>
    </row>
    <row r="4" spans="1:15" ht="132" customHeight="1" x14ac:dyDescent="0.2">
      <c r="A4" s="44"/>
      <c r="B4" s="46"/>
      <c r="C4" s="48"/>
      <c r="D4" s="46"/>
      <c r="E4" s="25" t="s">
        <v>9</v>
      </c>
      <c r="F4" s="25" t="s">
        <v>10</v>
      </c>
      <c r="G4" s="25" t="s">
        <v>14</v>
      </c>
      <c r="H4" s="5" t="s">
        <v>6</v>
      </c>
      <c r="I4" s="5" t="s">
        <v>7</v>
      </c>
      <c r="J4" s="5" t="s">
        <v>8</v>
      </c>
      <c r="K4" s="6" t="s">
        <v>13</v>
      </c>
      <c r="L4" s="42"/>
    </row>
    <row r="5" spans="1:15" s="21" customFormat="1" hidden="1" x14ac:dyDescent="0.25">
      <c r="A5" s="27">
        <v>1</v>
      </c>
      <c r="B5" s="41" t="s">
        <v>17</v>
      </c>
      <c r="C5" s="40" t="s">
        <v>15</v>
      </c>
      <c r="D5" s="36">
        <v>1</v>
      </c>
      <c r="E5" s="32">
        <v>87750</v>
      </c>
      <c r="F5" s="33">
        <v>93704</v>
      </c>
      <c r="G5" s="34">
        <v>92138</v>
      </c>
      <c r="H5" s="16">
        <f t="shared" ref="H5:H16" si="0">ROUND(IFERROR(AVERAGE(E5:G5),),2)</f>
        <v>91197.33</v>
      </c>
      <c r="I5" s="17">
        <f t="shared" ref="I5" si="1">IFERROR(_xlfn.STDEV.S(E5:G5),)</f>
        <v>3086.4493084017004</v>
      </c>
      <c r="J5" s="18">
        <f t="shared" ref="J5:J16" si="2">IFERROR(_xlfn.STDEV.S(E5:G5)/AVERAGE(E5:G5),)</f>
        <v>3.3843635505442782E-2</v>
      </c>
      <c r="K5" s="19">
        <f t="shared" ref="K5:K16" si="3">D5*H5</f>
        <v>91197.33</v>
      </c>
      <c r="L5" s="37">
        <f>(IFERROR((SMALL(E5:H5,COUNTIF(E5:I5,0)+1)),0))*D5</f>
        <v>87750</v>
      </c>
      <c r="M5" s="20" t="s">
        <v>43</v>
      </c>
      <c r="O5" s="21" t="s">
        <v>40</v>
      </c>
    </row>
    <row r="6" spans="1:15" s="21" customFormat="1" hidden="1" x14ac:dyDescent="0.25">
      <c r="A6" s="27">
        <v>2</v>
      </c>
      <c r="B6" s="41" t="s">
        <v>18</v>
      </c>
      <c r="C6" s="40" t="s">
        <v>15</v>
      </c>
      <c r="D6" s="36">
        <v>2</v>
      </c>
      <c r="E6" s="32">
        <v>43500</v>
      </c>
      <c r="F6" s="33">
        <v>46451</v>
      </c>
      <c r="G6" s="34">
        <v>45675</v>
      </c>
      <c r="H6" s="16">
        <f t="shared" si="0"/>
        <v>45208.67</v>
      </c>
      <c r="I6" s="17"/>
      <c r="J6" s="18">
        <f t="shared" si="2"/>
        <v>3.3838010418537401E-2</v>
      </c>
      <c r="K6" s="19">
        <f t="shared" si="3"/>
        <v>90417.34</v>
      </c>
      <c r="L6" s="37">
        <f t="shared" ref="L6:L16" si="4">(IFERROR((SMALL(E6:H6,COUNTIF(E6:I6,0)+1)),0))*D6</f>
        <v>87000</v>
      </c>
      <c r="M6" s="20" t="s">
        <v>29</v>
      </c>
      <c r="N6" s="21" t="s">
        <v>30</v>
      </c>
      <c r="O6" s="21" t="s">
        <v>41</v>
      </c>
    </row>
    <row r="7" spans="1:15" s="21" customFormat="1" hidden="1" x14ac:dyDescent="0.25">
      <c r="A7" s="27">
        <v>3</v>
      </c>
      <c r="B7" s="41" t="s">
        <v>19</v>
      </c>
      <c r="C7" s="40" t="s">
        <v>15</v>
      </c>
      <c r="D7" s="36">
        <v>1</v>
      </c>
      <c r="E7" s="32">
        <v>42750</v>
      </c>
      <c r="F7" s="33">
        <v>45651</v>
      </c>
      <c r="G7" s="34">
        <v>44888</v>
      </c>
      <c r="H7" s="16">
        <f t="shared" si="0"/>
        <v>44429.67</v>
      </c>
      <c r="I7" s="17"/>
      <c r="J7" s="18">
        <f t="shared" si="2"/>
        <v>3.3847411792278619E-2</v>
      </c>
      <c r="K7" s="19">
        <f t="shared" si="3"/>
        <v>44429.67</v>
      </c>
      <c r="L7" s="37">
        <f t="shared" si="4"/>
        <v>42750</v>
      </c>
      <c r="M7" s="20" t="s">
        <v>29</v>
      </c>
      <c r="N7" s="21" t="s">
        <v>30</v>
      </c>
      <c r="O7" s="21" t="s">
        <v>41</v>
      </c>
    </row>
    <row r="8" spans="1:15" s="21" customFormat="1" hidden="1" x14ac:dyDescent="0.25">
      <c r="A8" s="27">
        <v>4</v>
      </c>
      <c r="B8" s="41" t="s">
        <v>20</v>
      </c>
      <c r="C8" s="40" t="s">
        <v>15</v>
      </c>
      <c r="D8" s="36">
        <v>1</v>
      </c>
      <c r="E8" s="32">
        <v>13350</v>
      </c>
      <c r="F8" s="33">
        <v>14256</v>
      </c>
      <c r="G8" s="34">
        <v>14018</v>
      </c>
      <c r="H8" s="16">
        <f t="shared" si="0"/>
        <v>13874.67</v>
      </c>
      <c r="I8" s="17"/>
      <c r="J8" s="18">
        <f t="shared" si="2"/>
        <v>3.3853007485150514E-2</v>
      </c>
      <c r="K8" s="19">
        <f t="shared" si="3"/>
        <v>13874.67</v>
      </c>
      <c r="L8" s="37">
        <f t="shared" si="4"/>
        <v>13350</v>
      </c>
      <c r="M8" s="20" t="s">
        <v>44</v>
      </c>
      <c r="O8" s="21" t="s">
        <v>40</v>
      </c>
    </row>
    <row r="9" spans="1:15" s="21" customFormat="1" hidden="1" x14ac:dyDescent="0.25">
      <c r="A9" s="27">
        <v>5</v>
      </c>
      <c r="B9" s="41" t="s">
        <v>21</v>
      </c>
      <c r="C9" s="40" t="s">
        <v>15</v>
      </c>
      <c r="D9" s="36">
        <v>1</v>
      </c>
      <c r="E9" s="32">
        <v>6650</v>
      </c>
      <c r="F9" s="33">
        <v>7102</v>
      </c>
      <c r="G9" s="34">
        <v>6983</v>
      </c>
      <c r="H9" s="16">
        <f t="shared" si="0"/>
        <v>6911.67</v>
      </c>
      <c r="I9" s="17"/>
      <c r="J9" s="18">
        <f t="shared" si="2"/>
        <v>3.3897920825367626E-2</v>
      </c>
      <c r="K9" s="19">
        <f t="shared" si="3"/>
        <v>6911.67</v>
      </c>
      <c r="L9" s="37">
        <f t="shared" si="4"/>
        <v>6650</v>
      </c>
      <c r="M9" s="20" t="s">
        <v>31</v>
      </c>
      <c r="N9" s="21" t="s">
        <v>32</v>
      </c>
      <c r="O9" s="21" t="s">
        <v>41</v>
      </c>
    </row>
    <row r="10" spans="1:15" s="21" customFormat="1" ht="22.5" hidden="1" x14ac:dyDescent="0.25">
      <c r="A10" s="27">
        <v>6</v>
      </c>
      <c r="B10" s="41" t="s">
        <v>22</v>
      </c>
      <c r="C10" s="40" t="s">
        <v>15</v>
      </c>
      <c r="D10" s="36">
        <v>2</v>
      </c>
      <c r="E10" s="32">
        <v>9900</v>
      </c>
      <c r="F10" s="33">
        <v>10572</v>
      </c>
      <c r="G10" s="34">
        <v>10395</v>
      </c>
      <c r="H10" s="16">
        <f t="shared" si="0"/>
        <v>10289</v>
      </c>
      <c r="I10" s="17"/>
      <c r="J10" s="18">
        <f t="shared" si="2"/>
        <v>3.38530968070943E-2</v>
      </c>
      <c r="K10" s="19">
        <f t="shared" si="3"/>
        <v>20578</v>
      </c>
      <c r="L10" s="37">
        <f t="shared" si="4"/>
        <v>19800</v>
      </c>
      <c r="M10" s="20" t="s">
        <v>33</v>
      </c>
      <c r="N10" s="21" t="s">
        <v>34</v>
      </c>
      <c r="O10" s="21" t="s">
        <v>41</v>
      </c>
    </row>
    <row r="11" spans="1:15" s="21" customFormat="1" ht="22.5" hidden="1" x14ac:dyDescent="0.25">
      <c r="A11" s="27">
        <v>7</v>
      </c>
      <c r="B11" s="41" t="s">
        <v>23</v>
      </c>
      <c r="C11" s="40" t="s">
        <v>15</v>
      </c>
      <c r="D11" s="36">
        <v>1</v>
      </c>
      <c r="E11" s="32">
        <v>12035</v>
      </c>
      <c r="F11" s="33">
        <v>12852</v>
      </c>
      <c r="G11" s="34">
        <v>12637</v>
      </c>
      <c r="H11" s="16">
        <f t="shared" si="0"/>
        <v>12508</v>
      </c>
      <c r="I11" s="17"/>
      <c r="J11" s="18">
        <f t="shared" si="2"/>
        <v>3.3858401461243401E-2</v>
      </c>
      <c r="K11" s="19">
        <f t="shared" si="3"/>
        <v>12508</v>
      </c>
      <c r="L11" s="37">
        <f t="shared" si="4"/>
        <v>12035</v>
      </c>
      <c r="M11" s="20" t="s">
        <v>33</v>
      </c>
      <c r="N11" s="21" t="s">
        <v>34</v>
      </c>
      <c r="O11" s="21" t="s">
        <v>41</v>
      </c>
    </row>
    <row r="12" spans="1:15" s="21" customFormat="1" hidden="1" x14ac:dyDescent="0.25">
      <c r="A12" s="27">
        <v>8</v>
      </c>
      <c r="B12" s="41" t="s">
        <v>24</v>
      </c>
      <c r="C12" s="40" t="s">
        <v>15</v>
      </c>
      <c r="D12" s="36">
        <v>1</v>
      </c>
      <c r="E12" s="32">
        <v>50200</v>
      </c>
      <c r="F12" s="33">
        <v>53606</v>
      </c>
      <c r="G12" s="34">
        <v>52710</v>
      </c>
      <c r="H12" s="16">
        <f t="shared" si="0"/>
        <v>52172</v>
      </c>
      <c r="I12" s="17"/>
      <c r="J12" s="18">
        <f t="shared" si="2"/>
        <v>3.3841628753150568E-2</v>
      </c>
      <c r="K12" s="19">
        <f t="shared" si="3"/>
        <v>52172</v>
      </c>
      <c r="L12" s="37">
        <f t="shared" si="4"/>
        <v>50200</v>
      </c>
      <c r="M12" s="20" t="s">
        <v>35</v>
      </c>
      <c r="N12" s="21" t="s">
        <v>32</v>
      </c>
      <c r="O12" s="21" t="s">
        <v>41</v>
      </c>
    </row>
    <row r="13" spans="1:15" s="21" customFormat="1" x14ac:dyDescent="0.25">
      <c r="A13" s="27">
        <v>1</v>
      </c>
      <c r="B13" s="41" t="s">
        <v>25</v>
      </c>
      <c r="C13" s="40" t="s">
        <v>15</v>
      </c>
      <c r="D13" s="36">
        <v>1</v>
      </c>
      <c r="E13" s="32">
        <v>16200</v>
      </c>
      <c r="F13" s="33">
        <v>17299</v>
      </c>
      <c r="G13" s="34">
        <v>17010</v>
      </c>
      <c r="H13" s="16">
        <f t="shared" si="0"/>
        <v>16836.330000000002</v>
      </c>
      <c r="I13" s="17"/>
      <c r="J13" s="18">
        <f t="shared" si="2"/>
        <v>3.3838172126961406E-2</v>
      </c>
      <c r="K13" s="19">
        <f t="shared" si="3"/>
        <v>16836.330000000002</v>
      </c>
      <c r="L13" s="37">
        <f t="shared" si="4"/>
        <v>16200</v>
      </c>
      <c r="M13" s="20" t="s">
        <v>36</v>
      </c>
      <c r="N13" s="20" t="s">
        <v>37</v>
      </c>
      <c r="O13" s="21" t="s">
        <v>42</v>
      </c>
    </row>
    <row r="14" spans="1:15" s="21" customFormat="1" hidden="1" x14ac:dyDescent="0.25">
      <c r="A14" s="27">
        <v>10</v>
      </c>
      <c r="B14" s="41" t="s">
        <v>26</v>
      </c>
      <c r="C14" s="40" t="s">
        <v>15</v>
      </c>
      <c r="D14" s="36">
        <v>3</v>
      </c>
      <c r="E14" s="32">
        <v>42000</v>
      </c>
      <c r="F14" s="33">
        <v>44850</v>
      </c>
      <c r="G14" s="34">
        <v>44100</v>
      </c>
      <c r="H14" s="16">
        <f t="shared" si="0"/>
        <v>43650</v>
      </c>
      <c r="I14" s="17"/>
      <c r="J14" s="18">
        <f t="shared" si="2"/>
        <v>3.384487217112063E-2</v>
      </c>
      <c r="K14" s="19">
        <f t="shared" si="3"/>
        <v>130950</v>
      </c>
      <c r="L14" s="37">
        <f t="shared" si="4"/>
        <v>126000</v>
      </c>
      <c r="M14" s="20" t="s">
        <v>29</v>
      </c>
      <c r="N14" s="21" t="s">
        <v>30</v>
      </c>
      <c r="O14" s="21" t="s">
        <v>41</v>
      </c>
    </row>
    <row r="15" spans="1:15" s="21" customFormat="1" hidden="1" x14ac:dyDescent="0.25">
      <c r="A15" s="27">
        <v>11</v>
      </c>
      <c r="B15" s="41" t="s">
        <v>27</v>
      </c>
      <c r="C15" s="40" t="s">
        <v>15</v>
      </c>
      <c r="D15" s="36">
        <v>1</v>
      </c>
      <c r="E15" s="32">
        <v>35200</v>
      </c>
      <c r="F15" s="33">
        <v>37588</v>
      </c>
      <c r="G15" s="34">
        <v>36960</v>
      </c>
      <c r="H15" s="16">
        <f t="shared" si="0"/>
        <v>36582.67</v>
      </c>
      <c r="I15" s="17"/>
      <c r="J15" s="18">
        <f t="shared" si="2"/>
        <v>3.3838705035321728E-2</v>
      </c>
      <c r="K15" s="19">
        <f t="shared" si="3"/>
        <v>36582.67</v>
      </c>
      <c r="L15" s="37">
        <f t="shared" si="4"/>
        <v>35200</v>
      </c>
      <c r="M15" s="20" t="s">
        <v>38</v>
      </c>
      <c r="N15" s="21" t="s">
        <v>39</v>
      </c>
      <c r="O15" s="21" t="s">
        <v>41</v>
      </c>
    </row>
    <row r="16" spans="1:15" s="21" customFormat="1" x14ac:dyDescent="0.25">
      <c r="A16" s="27">
        <v>2</v>
      </c>
      <c r="B16" s="41" t="s">
        <v>28</v>
      </c>
      <c r="C16" s="40" t="s">
        <v>15</v>
      </c>
      <c r="D16" s="36">
        <v>1</v>
      </c>
      <c r="E16" s="32">
        <v>27300</v>
      </c>
      <c r="F16" s="33">
        <v>29152</v>
      </c>
      <c r="G16" s="34">
        <v>28665</v>
      </c>
      <c r="H16" s="16">
        <f t="shared" si="0"/>
        <v>28372.33</v>
      </c>
      <c r="I16" s="17"/>
      <c r="J16" s="18">
        <f t="shared" si="2"/>
        <v>3.3837914460066426E-2</v>
      </c>
      <c r="K16" s="19">
        <f t="shared" si="3"/>
        <v>28372.33</v>
      </c>
      <c r="L16" s="37">
        <f t="shared" si="4"/>
        <v>27300</v>
      </c>
      <c r="M16" s="20" t="s">
        <v>37</v>
      </c>
      <c r="N16" s="20" t="s">
        <v>37</v>
      </c>
      <c r="O16" s="21" t="s">
        <v>42</v>
      </c>
    </row>
    <row r="17" spans="1:13" s="15" customFormat="1" ht="16.5" customHeight="1" x14ac:dyDescent="0.2">
      <c r="A17" s="38"/>
      <c r="B17" s="28"/>
      <c r="C17" s="39"/>
      <c r="D17" s="30"/>
      <c r="E17" s="31"/>
      <c r="F17" s="26"/>
      <c r="G17" s="26"/>
      <c r="H17" s="26"/>
      <c r="I17" s="17"/>
      <c r="J17" s="13"/>
      <c r="K17" s="35">
        <f>SUBTOTAL(9,K5:K16)</f>
        <v>45208.66</v>
      </c>
      <c r="L17" s="35">
        <f>SUBTOTAL(9,L5:L16)</f>
        <v>43500</v>
      </c>
      <c r="M17" s="14"/>
    </row>
    <row r="18" spans="1:13" x14ac:dyDescent="0.2">
      <c r="B18" s="23"/>
      <c r="C18" s="8"/>
      <c r="D18" s="9"/>
      <c r="E18" s="9"/>
      <c r="F18" s="9"/>
      <c r="G18" s="7"/>
    </row>
    <row r="19" spans="1:13" x14ac:dyDescent="0.2">
      <c r="B19" s="23"/>
      <c r="C19" s="8"/>
      <c r="D19" s="9"/>
      <c r="E19" s="9"/>
      <c r="F19" s="9"/>
      <c r="G19" s="7"/>
    </row>
    <row r="20" spans="1:13" x14ac:dyDescent="0.2">
      <c r="B20" s="23"/>
      <c r="C20" s="8"/>
      <c r="D20" s="9"/>
      <c r="E20" s="9"/>
      <c r="F20" s="9"/>
      <c r="G20" s="7"/>
      <c r="H20" s="29"/>
    </row>
    <row r="21" spans="1:13" x14ac:dyDescent="0.2">
      <c r="B21" s="23"/>
      <c r="C21" s="8"/>
      <c r="D21" s="9"/>
      <c r="E21" s="9"/>
      <c r="F21" s="9"/>
      <c r="G21" s="10"/>
    </row>
    <row r="22" spans="1:13" x14ac:dyDescent="0.2">
      <c r="B22" s="23"/>
      <c r="C22" s="8"/>
      <c r="D22" s="9"/>
      <c r="E22" s="9"/>
      <c r="F22" s="9"/>
      <c r="G22" s="10"/>
    </row>
    <row r="23" spans="1:13" x14ac:dyDescent="0.2">
      <c r="B23" s="23"/>
      <c r="C23" s="8"/>
      <c r="D23" s="9"/>
      <c r="E23" s="9"/>
      <c r="F23" s="9"/>
      <c r="G23" s="10"/>
    </row>
    <row r="24" spans="1:13" x14ac:dyDescent="0.2">
      <c r="B24" s="23"/>
      <c r="C24" s="8"/>
      <c r="D24" s="9"/>
      <c r="E24" s="9"/>
      <c r="F24" s="9"/>
      <c r="G24" s="7"/>
    </row>
    <row r="25" spans="1:13" x14ac:dyDescent="0.2">
      <c r="B25" s="23"/>
      <c r="C25" s="8"/>
      <c r="D25" s="9"/>
      <c r="E25" s="9"/>
      <c r="F25" s="9"/>
      <c r="G25" s="7"/>
    </row>
    <row r="26" spans="1:13" x14ac:dyDescent="0.2">
      <c r="B26" s="23"/>
      <c r="C26" s="8"/>
      <c r="D26" s="9"/>
      <c r="E26" s="9"/>
      <c r="F26" s="9"/>
      <c r="G26" s="7"/>
    </row>
    <row r="27" spans="1:13" x14ac:dyDescent="0.2">
      <c r="B27" s="23"/>
      <c r="C27" s="8"/>
      <c r="D27" s="9"/>
      <c r="E27" s="9"/>
      <c r="F27" s="9"/>
      <c r="G27" s="7"/>
    </row>
    <row r="28" spans="1:13" x14ac:dyDescent="0.2">
      <c r="B28" s="23"/>
      <c r="C28" s="8"/>
      <c r="D28" s="9"/>
      <c r="E28" s="9"/>
      <c r="F28" s="9"/>
      <c r="G28" s="7"/>
    </row>
    <row r="29" spans="1:13" x14ac:dyDescent="0.2">
      <c r="B29" s="23"/>
      <c r="C29" s="8"/>
      <c r="D29" s="9"/>
      <c r="E29" s="9"/>
      <c r="F29" s="9"/>
      <c r="G29" s="7"/>
    </row>
    <row r="30" spans="1:13" x14ac:dyDescent="0.2">
      <c r="B30" s="23"/>
      <c r="C30" s="8"/>
      <c r="D30" s="9"/>
      <c r="E30" s="9"/>
      <c r="F30" s="9"/>
      <c r="G30" s="7"/>
    </row>
    <row r="31" spans="1:13" x14ac:dyDescent="0.2">
      <c r="B31" s="23"/>
      <c r="C31" s="8"/>
      <c r="D31" s="9"/>
      <c r="E31" s="9"/>
      <c r="F31" s="9"/>
      <c r="G31" s="7"/>
    </row>
    <row r="32" spans="1:13" x14ac:dyDescent="0.2">
      <c r="B32" s="23"/>
      <c r="C32" s="8"/>
      <c r="D32" s="9"/>
      <c r="E32" s="9"/>
      <c r="F32" s="9"/>
      <c r="G32" s="7"/>
    </row>
    <row r="33" spans="2:7" x14ac:dyDescent="0.2">
      <c r="B33" s="23"/>
      <c r="C33" s="8"/>
      <c r="D33" s="9"/>
      <c r="E33" s="9"/>
      <c r="F33" s="9"/>
      <c r="G33" s="7"/>
    </row>
    <row r="34" spans="2:7" x14ac:dyDescent="0.2">
      <c r="B34" s="23"/>
      <c r="C34" s="8"/>
      <c r="D34" s="9"/>
      <c r="E34" s="9"/>
      <c r="F34" s="9"/>
      <c r="G34" s="7"/>
    </row>
    <row r="35" spans="2:7" x14ac:dyDescent="0.2">
      <c r="B35" s="23"/>
      <c r="C35" s="8"/>
      <c r="D35" s="9"/>
      <c r="E35" s="9"/>
      <c r="F35" s="9"/>
      <c r="G35" s="7"/>
    </row>
    <row r="36" spans="2:7" x14ac:dyDescent="0.2">
      <c r="B36" s="23"/>
      <c r="C36" s="8"/>
      <c r="D36" s="9"/>
      <c r="E36" s="9"/>
      <c r="F36" s="9"/>
      <c r="G36" s="7"/>
    </row>
    <row r="37" spans="2:7" x14ac:dyDescent="0.2">
      <c r="B37" s="23"/>
      <c r="C37" s="8"/>
      <c r="D37" s="9"/>
      <c r="E37" s="9"/>
      <c r="F37" s="9"/>
      <c r="G37" s="7"/>
    </row>
    <row r="38" spans="2:7" x14ac:dyDescent="0.2">
      <c r="B38" s="23"/>
      <c r="C38" s="8"/>
      <c r="D38" s="9"/>
      <c r="E38" s="9"/>
      <c r="F38" s="9"/>
      <c r="G38" s="7"/>
    </row>
    <row r="39" spans="2:7" x14ac:dyDescent="0.2">
      <c r="B39" s="23"/>
      <c r="C39" s="8"/>
      <c r="D39" s="9"/>
      <c r="E39" s="9"/>
      <c r="F39" s="9"/>
      <c r="G39" s="7"/>
    </row>
    <row r="40" spans="2:7" x14ac:dyDescent="0.2">
      <c r="B40" s="23"/>
      <c r="C40" s="8"/>
      <c r="D40" s="9"/>
      <c r="E40" s="9"/>
      <c r="F40" s="9"/>
      <c r="G40" s="7"/>
    </row>
    <row r="41" spans="2:7" x14ac:dyDescent="0.2">
      <c r="B41" s="23"/>
      <c r="C41" s="8"/>
      <c r="D41" s="9"/>
      <c r="E41" s="9"/>
      <c r="F41" s="9"/>
      <c r="G41" s="7"/>
    </row>
    <row r="42" spans="2:7" x14ac:dyDescent="0.2">
      <c r="B42" s="23"/>
      <c r="C42" s="8"/>
      <c r="D42" s="9"/>
      <c r="E42" s="9"/>
      <c r="F42" s="9"/>
      <c r="G42" s="7"/>
    </row>
    <row r="43" spans="2:7" x14ac:dyDescent="0.2">
      <c r="B43" s="23"/>
      <c r="C43" s="8"/>
      <c r="D43" s="9"/>
      <c r="E43" s="9"/>
      <c r="F43" s="9"/>
      <c r="G43" s="7"/>
    </row>
    <row r="44" spans="2:7" x14ac:dyDescent="0.2">
      <c r="B44" s="23"/>
      <c r="C44" s="8"/>
      <c r="D44" s="9"/>
      <c r="E44" s="9"/>
      <c r="F44" s="9"/>
      <c r="G44" s="7"/>
    </row>
    <row r="45" spans="2:7" x14ac:dyDescent="0.2">
      <c r="B45" s="23"/>
      <c r="C45" s="8"/>
      <c r="D45" s="9"/>
      <c r="E45" s="9"/>
      <c r="F45" s="9"/>
      <c r="G45" s="7"/>
    </row>
    <row r="46" spans="2:7" x14ac:dyDescent="0.2">
      <c r="B46" s="23"/>
      <c r="C46" s="8"/>
      <c r="D46" s="9"/>
      <c r="E46" s="9"/>
      <c r="F46" s="9"/>
      <c r="G46" s="7"/>
    </row>
    <row r="47" spans="2:7" x14ac:dyDescent="0.2">
      <c r="B47" s="23"/>
      <c r="C47" s="8"/>
      <c r="D47" s="9"/>
      <c r="E47" s="9"/>
      <c r="F47" s="9"/>
      <c r="G47" s="7"/>
    </row>
    <row r="48" spans="2:7" x14ac:dyDescent="0.2">
      <c r="B48" s="23"/>
      <c r="C48" s="8"/>
      <c r="D48" s="9"/>
      <c r="E48" s="9"/>
      <c r="F48" s="9"/>
      <c r="G48" s="7"/>
    </row>
    <row r="49" spans="2:7" x14ac:dyDescent="0.2">
      <c r="B49" s="23"/>
      <c r="C49" s="8"/>
      <c r="D49" s="9"/>
      <c r="E49" s="9"/>
      <c r="F49" s="9"/>
      <c r="G49" s="7"/>
    </row>
    <row r="50" spans="2:7" x14ac:dyDescent="0.2">
      <c r="B50" s="23"/>
      <c r="C50" s="8"/>
      <c r="D50" s="9"/>
      <c r="E50" s="9"/>
      <c r="F50" s="9"/>
      <c r="G50" s="7"/>
    </row>
    <row r="51" spans="2:7" x14ac:dyDescent="0.2">
      <c r="B51" s="23"/>
      <c r="C51" s="8"/>
      <c r="D51" s="9"/>
      <c r="E51" s="9"/>
      <c r="F51" s="9"/>
      <c r="G51" s="7"/>
    </row>
    <row r="52" spans="2:7" x14ac:dyDescent="0.2">
      <c r="B52" s="23"/>
      <c r="C52" s="8"/>
      <c r="D52" s="9"/>
      <c r="E52" s="9"/>
      <c r="F52" s="9"/>
      <c r="G52" s="7"/>
    </row>
    <row r="53" spans="2:7" x14ac:dyDescent="0.2">
      <c r="B53" s="23"/>
      <c r="C53" s="8"/>
      <c r="D53" s="9"/>
      <c r="E53" s="9"/>
      <c r="F53" s="9"/>
      <c r="G53" s="7"/>
    </row>
    <row r="54" spans="2:7" x14ac:dyDescent="0.2">
      <c r="B54" s="23"/>
      <c r="C54" s="8"/>
      <c r="D54" s="9"/>
      <c r="E54" s="9"/>
      <c r="F54" s="9"/>
      <c r="G54" s="7"/>
    </row>
    <row r="55" spans="2:7" x14ac:dyDescent="0.2">
      <c r="B55" s="23"/>
      <c r="C55" s="8"/>
      <c r="D55" s="9"/>
      <c r="E55" s="9"/>
      <c r="F55" s="9"/>
      <c r="G55" s="7"/>
    </row>
    <row r="56" spans="2:7" x14ac:dyDescent="0.2">
      <c r="B56" s="23"/>
      <c r="C56" s="8"/>
      <c r="D56" s="9"/>
      <c r="E56" s="9"/>
      <c r="F56" s="9"/>
      <c r="G56" s="7"/>
    </row>
    <row r="57" spans="2:7" x14ac:dyDescent="0.2">
      <c r="B57" s="23"/>
      <c r="C57" s="8"/>
      <c r="D57" s="9"/>
      <c r="E57" s="9"/>
      <c r="F57" s="9"/>
      <c r="G57" s="7"/>
    </row>
    <row r="58" spans="2:7" x14ac:dyDescent="0.2">
      <c r="B58" s="23"/>
      <c r="C58" s="7"/>
      <c r="D58" s="11"/>
      <c r="E58" s="7"/>
      <c r="F58" s="7"/>
      <c r="G58" s="7"/>
    </row>
    <row r="59" spans="2:7" x14ac:dyDescent="0.2">
      <c r="B59" s="23"/>
      <c r="C59" s="7"/>
      <c r="D59" s="11"/>
      <c r="E59" s="7"/>
      <c r="F59" s="7"/>
      <c r="G59" s="7"/>
    </row>
    <row r="60" spans="2:7" x14ac:dyDescent="0.2">
      <c r="B60" s="23"/>
      <c r="C60" s="7"/>
      <c r="D60" s="11"/>
      <c r="E60" s="7"/>
      <c r="F60" s="7"/>
      <c r="G60" s="7"/>
    </row>
    <row r="61" spans="2:7" x14ac:dyDescent="0.2">
      <c r="B61" s="23"/>
      <c r="C61" s="7"/>
      <c r="D61" s="11"/>
      <c r="E61" s="7"/>
      <c r="F61" s="7"/>
      <c r="G61" s="7"/>
    </row>
    <row r="62" spans="2:7" x14ac:dyDescent="0.2">
      <c r="B62" s="23"/>
      <c r="C62" s="7"/>
      <c r="D62" s="11"/>
      <c r="E62" s="7"/>
      <c r="F62" s="7"/>
      <c r="G62" s="7"/>
    </row>
    <row r="63" spans="2:7" x14ac:dyDescent="0.2">
      <c r="B63" s="23"/>
      <c r="C63" s="7"/>
      <c r="D63" s="11"/>
      <c r="E63" s="7"/>
      <c r="F63" s="7"/>
      <c r="G63" s="7"/>
    </row>
    <row r="64" spans="2:7" x14ac:dyDescent="0.2">
      <c r="B64" s="23"/>
      <c r="C64" s="7"/>
      <c r="D64" s="11"/>
      <c r="E64" s="7"/>
      <c r="F64" s="7"/>
      <c r="G64" s="7"/>
    </row>
    <row r="65" spans="7:7" x14ac:dyDescent="0.2">
      <c r="G65" s="7"/>
    </row>
    <row r="66" spans="7:7" x14ac:dyDescent="0.2">
      <c r="G66" s="7"/>
    </row>
    <row r="67" spans="7:7" x14ac:dyDescent="0.2">
      <c r="G67" s="7"/>
    </row>
    <row r="68" spans="7:7" x14ac:dyDescent="0.2">
      <c r="G68" s="7"/>
    </row>
    <row r="69" spans="7:7" x14ac:dyDescent="0.2">
      <c r="G69" s="7"/>
    </row>
    <row r="70" spans="7:7" x14ac:dyDescent="0.2">
      <c r="G70" s="7"/>
    </row>
    <row r="71" spans="7:7" x14ac:dyDescent="0.2">
      <c r="G71" s="7"/>
    </row>
    <row r="72" spans="7:7" x14ac:dyDescent="0.2">
      <c r="G72" s="7"/>
    </row>
    <row r="73" spans="7:7" x14ac:dyDescent="0.2">
      <c r="G73" s="7"/>
    </row>
    <row r="74" spans="7:7" x14ac:dyDescent="0.2">
      <c r="G74" s="7"/>
    </row>
    <row r="75" spans="7:7" x14ac:dyDescent="0.2">
      <c r="G75" s="7"/>
    </row>
    <row r="76" spans="7:7" x14ac:dyDescent="0.2">
      <c r="G76" s="7"/>
    </row>
    <row r="77" spans="7:7" x14ac:dyDescent="0.2">
      <c r="G77" s="7"/>
    </row>
    <row r="78" spans="7:7" x14ac:dyDescent="0.2">
      <c r="G78" s="7"/>
    </row>
    <row r="79" spans="7:7" x14ac:dyDescent="0.2">
      <c r="G79" s="7"/>
    </row>
    <row r="80" spans="7:7" x14ac:dyDescent="0.2">
      <c r="G80" s="7"/>
    </row>
    <row r="81" spans="7:7" x14ac:dyDescent="0.2">
      <c r="G81" s="7"/>
    </row>
    <row r="82" spans="7:7" x14ac:dyDescent="0.2">
      <c r="G82" s="7"/>
    </row>
    <row r="83" spans="7:7" x14ac:dyDescent="0.2">
      <c r="G83" s="7"/>
    </row>
    <row r="84" spans="7:7" x14ac:dyDescent="0.2">
      <c r="G84" s="7"/>
    </row>
    <row r="85" spans="7:7" x14ac:dyDescent="0.2">
      <c r="G85" s="7"/>
    </row>
    <row r="86" spans="7:7" x14ac:dyDescent="0.2">
      <c r="G86" s="7"/>
    </row>
    <row r="87" spans="7:7" x14ac:dyDescent="0.2">
      <c r="G87" s="7"/>
    </row>
    <row r="88" spans="7:7" x14ac:dyDescent="0.2">
      <c r="G88" s="7"/>
    </row>
    <row r="89" spans="7:7" x14ac:dyDescent="0.2">
      <c r="G89" s="7"/>
    </row>
    <row r="90" spans="7:7" x14ac:dyDescent="0.2">
      <c r="G90" s="7"/>
    </row>
    <row r="91" spans="7:7" x14ac:dyDescent="0.2">
      <c r="G91" s="7"/>
    </row>
    <row r="92" spans="7:7" x14ac:dyDescent="0.2">
      <c r="G92" s="7"/>
    </row>
    <row r="93" spans="7:7" x14ac:dyDescent="0.2">
      <c r="G93" s="7"/>
    </row>
    <row r="94" spans="7:7" x14ac:dyDescent="0.2">
      <c r="G94" s="7"/>
    </row>
    <row r="95" spans="7:7" x14ac:dyDescent="0.2">
      <c r="G95" s="7"/>
    </row>
  </sheetData>
  <autoFilter ref="A4:O16">
    <filterColumn colId="14">
      <filters>
        <filter val="преим"/>
      </filters>
    </filterColumn>
  </autoFilter>
  <mergeCells count="8">
    <mergeCell ref="L3:L4"/>
    <mergeCell ref="A2:K2"/>
    <mergeCell ref="A3:A4"/>
    <mergeCell ref="B3:B4"/>
    <mergeCell ref="C3:C4"/>
    <mergeCell ref="D3:D4"/>
    <mergeCell ref="E3:G3"/>
    <mergeCell ref="H3:J3"/>
  </mergeCells>
  <pageMargins left="0.31496062992125984" right="0.31496062992125984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лот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Генадьевна Лутавинова</dc:creator>
  <cp:lastModifiedBy>Филатов Дмитрий Николаевич</cp:lastModifiedBy>
  <cp:lastPrinted>2019-12-27T05:25:34Z</cp:lastPrinted>
  <dcterms:created xsi:type="dcterms:W3CDTF">2015-11-02T11:37:41Z</dcterms:created>
  <dcterms:modified xsi:type="dcterms:W3CDTF">2026-05-20T11:31:58Z</dcterms:modified>
</cp:coreProperties>
</file>