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Лист1!$A$1:$AF$20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<sst xmlns="http://schemas.openxmlformats.org/spreadsheetml/2006/main" count="87" uniqueCount="60">
  <si>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</si>
  <si>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</si>
  <si>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</si>
  <si>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</si>
  <si>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</si>
  <si>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</si>
  <si>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</si>
  <si>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</si>
  <si>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</si>
  <si>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Характеристики товара</t>
  </si>
  <si>
    <t xml:space="preserve">Единица измерения</t>
  </si>
  <si>
    <t xml:space="preserve">Кол-во</t>
  </si>
  <si>
    <t xml:space="preserve">Поставщик 1 (вх № 08/8509вн-1)</t>
  </si>
  <si>
    <t xml:space="preserve">Поставщик 2 (вх № 08/8509вн-2)</t>
  </si>
  <si>
    <t xml:space="preserve">Поставщик 3 (вх № 08/8509вн-3)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</si>
  <si>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</si>
  <si>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</si>
  <si>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</si>
  <si>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</si>
  <si>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</si>
  <si>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</si>
  <si>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</si>
  <si>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</si>
  <si>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</si>
  <si>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</si>
  <si>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</si>
  <si>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</si>
  <si>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</si>
  <si>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</si>
  <si>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</si>
  <si>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</si>
  <si>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</si>
  <si>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</si>
  <si>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</si>
  <si>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</si>
  <si>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</si>
  <si>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</si>
  <si>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</si>
  <si>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Лампа люминесцентная</t>
  </si>
  <si>
    <t xml:space="preserve">27.40.15.114-00000001</t>
  </si>
  <si>
    <t xml:space="preserve">Тип цоколя: G13
Длина, Миллиметр:  &gt; 600 и ≤ 650
Коэффициент пульсаций, Процент: ≤ 1
Назначение: Общее
Лампа матовая: Да
Форма лампы: Трубчатые (прямые)
Диаметр, Миллиметр: 
&gt; 20 и ≤ 25
Световой поток, Люмен: ≥ 1000 и &lt; 1500
Коррелированная цветовая температура, min, Кельвин: ≥ 4000
Коррелированная цветовая температура, max,  Кельвин: ≤ 4500
Номинальная мощность, Ватт: 
≥ 15 и &lt; 20
Тип лампы: Двухцокольная
Вращающийся цоколь: Нет
Изоляция от токоведущих деталей: Да
Класс энергетической эффективности: не ниже A</t>
  </si>
  <si>
    <t xml:space="preserve">ШТ</t>
  </si>
  <si>
    <t xml:space="preserve">Лампа светодиодная</t>
  </si>
  <si>
    <t xml:space="preserve">27.40.15.150-00000001</t>
  </si>
  <si>
    <t xml:space="preserve">Тип цоколя: GX70
Форма лампы: Таблетка
Тип лампы: Двухцокольная
Диммируемая лампа светодиодная: Нет
Класс энергетической эффективности: не ниже A
Коррелированная цветовая температура, max, Кельвин: ≤ 3000
Коррелированная цветовая температура, min, Кельвин: ≥ 2700
Лампа матовая: Да
Номинальная мощность, Ватт: ≥ 20 и &lt; 25
Номинальное напряжение, Вольт: 
≥ 200 и &lt; 230</t>
  </si>
  <si>
    <t xml:space="preserve">Лампа галогенная</t>
  </si>
  <si>
    <t xml:space="preserve">27.40.12.000</t>
  </si>
  <si>
    <t xml:space="preserve">Тип цоколя: GU5,3
Мощность, Ватт: ≥ 8
Световой поток, Люмен: ≥ 640
Форма колбы: спот
Цветовая температура, Кельвин:  2700</t>
  </si>
  <si>
    <t xml:space="preserve">Стартер S2</t>
  </si>
  <si>
    <t xml:space="preserve">27.40.25.129</t>
  </si>
  <si>
    <t xml:space="preserve">материал контакта: медь
рабочее напряжение, В: 110-240
мощность, Вт: 4-22
тип товара: стартер/импульсно-зажигаюшее устройство(ИЗУ)</t>
  </si>
  <si>
    <t xml:space="preserve">Светильник светодиодный (панель)</t>
  </si>
  <si>
    <t xml:space="preserve">27.40.25.123-00000003</t>
  </si>
  <si>
    <t xml:space="preserve">Вид светильника: Встраиваемый
Высота светильника, Миллиметр: ≥ 10.0 и &lt; 20.0
Длина светильника, Миллиметр: ≥ 500.0 и &lt; 600.0
Индекс цветопередачи: ≥ 80.0 и &lt; 90.0
Исполнение оптической системы: Рассеиватель (защитное стекло)
Класс защиты от электрического тока: I
Коррелированная цветовая температура, max, Кельвин: ≤ 6500.0
Коррелированная цветовая температура, min, Кельвин: ≥ 6500.0
Коэффициент мощности: ≥ 0.5
Материал корпуса светильника: Сталь
Мощность, Ватт: &gt; 35.0 и ≤ 40.0
Световой поток, Люмен: &gt; 3000.0 и ≤ 4000.0
Форма: Квадратная
Ширина светильника, Миллиметр: ≥ 500.0 и &lt; 600.0</t>
  </si>
  <si>
    <t xml:space="preserve">Элемент питания АА</t>
  </si>
  <si>
    <t xml:space="preserve">27.20.11.000-00000005</t>
  </si>
  <si>
    <r>
      <rPr>
        <sz val="9"/>
        <color rgb="FF000000"/>
        <rFont val="Tempora LGC Uni"/>
        <family val="1"/>
        <charset val="1"/>
      </rPr>
      <t xml:space="preserve">Номинальное напряжение, Вольт: </t>
    </r>
    <r>
      <rPr>
        <sz val="9"/>
        <rFont val="Tempora LGC Uni"/>
        <family val="1"/>
        <charset val="1"/>
      </rPr>
      <t xml:space="preserve">1.5
</t>
    </r>
    <r>
      <rPr>
        <sz val="9"/>
        <color rgb="FF000000"/>
        <rFont val="Tempora LGC Uni"/>
        <family val="1"/>
        <charset val="1"/>
      </rPr>
      <t xml:space="preserve">Размер элемента питания: АА
Тип элемента питания: Щелочной
Форма элемента питания: Цилиндрическая</t>
    </r>
  </si>
  <si>
    <t xml:space="preserve">Элемент питания ААА</t>
  </si>
  <si>
    <r>
      <rPr>
        <sz val="9"/>
        <color rgb="FF000000"/>
        <rFont val="Tempora LGC Uni"/>
        <family val="1"/>
        <charset val="1"/>
      </rPr>
      <t xml:space="preserve">Номинальное напряжение, Вольт: </t>
    </r>
    <r>
      <rPr>
        <sz val="9"/>
        <rFont val="Tempora LGC Uni"/>
        <family val="1"/>
        <charset val="1"/>
      </rPr>
      <t xml:space="preserve">1.5
</t>
    </r>
    <r>
      <rPr>
        <sz val="9"/>
        <color rgb="FF000000"/>
        <rFont val="Tempora LGC Uni"/>
        <family val="1"/>
        <charset val="1"/>
      </rPr>
      <t xml:space="preserve">Размер элемента питания: ААА
Тип элемента питания: Щелочной
Форма элемента питания: Цилиндрическая</t>
    </r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</si>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</sst>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0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name val="Tempora LGC Uni"/>
      <family val="1"/>
      <charset val="1"/>
    </font>
    <font>
      <sz val="9"/>
      <color theme="1"/>
      <name val="Times New Roman"/>
      <family val="1"/>
      <charset val="1"/>
    </font>
    <font>
      <sz val="9"/>
      <color rgb="FF000000"/>
      <name val="Tempora LGC Uni"/>
      <family val="1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3</xdr:col>
      <xdr:colOff>631440</xdr:colOff>
      <xdr:row>7</xdr:row>
      <xdr:rowOff>794160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285280"/>
          <a:ext cx="1714320" cy="612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31</xdr:col>
      <xdr:colOff>449280</xdr:colOff>
      <xdr:row>9</xdr:row>
      <xdr:rowOff>96120</xdr:rowOff>
    </xdr:from>
    <xdr:to>
      <xdr:col>31</xdr:col>
      <xdr:colOff>1842120</xdr:colOff>
      <xdr:row>9</xdr:row>
      <xdr:rowOff>616680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8215280" y="4007160"/>
          <a:ext cx="1392840" cy="520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146160</xdr:colOff>
      <xdr:row>9</xdr:row>
      <xdr:rowOff>76680</xdr:rowOff>
    </xdr:from>
    <xdr:to>
      <xdr:col>28</xdr:col>
      <xdr:colOff>1214640</xdr:colOff>
      <xdr:row>9</xdr:row>
      <xdr:rowOff>594720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3414320" y="3987720"/>
          <a:ext cx="1068480" cy="518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290520</xdr:colOff>
      <xdr:row>9</xdr:row>
      <xdr:rowOff>78120</xdr:rowOff>
    </xdr:from>
    <xdr:to>
      <xdr:col>29</xdr:col>
      <xdr:colOff>1482840</xdr:colOff>
      <xdr:row>9</xdr:row>
      <xdr:rowOff>526680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5008400" y="3989160"/>
          <a:ext cx="1192320" cy="448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2"/>
  <sheetViews>
    <sheetView showFormulas="false" showGridLines="true" showRowColHeaders="true" showZeros="true" rightToLeft="false" tabSelected="true" showOutlineSymbols="true" defaultGridColor="true" view="pageBreakPreview" topLeftCell="F17" colorId="64" zoomScale="110" zoomScaleNormal="100" zoomScalePageLayoutView="110" workbookViewId="0">
      <selection pane="topLeft" activeCell="E17" activeCellId="0" sqref="E17"/>
    </sheetView>
  </sheetViews>
  <sheetFormatPr defaultColWidth="9.00390625" defaultRowHeight="12.8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13.6"/>
    <col collapsed="false" customWidth="true" hidden="true" outlineLevel="0" max="3" min="3" style="1" width="1.26"/>
    <col collapsed="false" customWidth="true" hidden="false" outlineLevel="0" max="4" min="4" style="1" width="16.31"/>
    <col collapsed="false" customWidth="true" hidden="false" outlineLevel="0" max="5" min="5" style="1" width="36.62"/>
    <col collapsed="false" customWidth="true" hidden="false" outlineLevel="0" max="6" min="6" style="1" width="17"/>
    <col collapsed="false" customWidth="true" hidden="false" outlineLevel="0" max="7" min="7" style="2" width="8.86"/>
    <col collapsed="false" customWidth="true" hidden="false" outlineLevel="0" max="10" min="8" style="3" width="22"/>
    <col collapsed="false" customWidth="true" hidden="true" outlineLevel="0" max="27" min="11" style="3" width="22"/>
    <col collapsed="false" customWidth="true" hidden="false" outlineLevel="0" max="28" min="28" style="3" width="22"/>
    <col collapsed="false" customWidth="true" hidden="false" outlineLevel="0" max="29" min="29" style="3" width="20.57"/>
    <col collapsed="false" customWidth="true" hidden="false" outlineLevel="0" max="30" min="30" style="3" width="23"/>
    <col collapsed="false" customWidth="true" hidden="false" outlineLevel="0" max="31" min="31" style="3" width="20.24"/>
    <col collapsed="false" customWidth="true" hidden="false" outlineLevel="0" max="32" min="32" style="1" width="27.71"/>
    <col collapsed="false" customWidth="true" hidden="false" outlineLevel="0" max="33" min="33" style="1" width="18.42"/>
    <col collapsed="false" customWidth="true" hidden="false" outlineLevel="0" max="1027" min="34" style="1" width="9.14"/>
    <col collapsed="false" customWidth="false" hidden="false" outlineLevel="0" max="16384" min="1028" style="1" width="9"/>
  </cols>
  <sheetData>
    <row r="1" customFormat="false" ht="15" hidden="false" customHeight="true" outlineLevel="0" collapsed="false">
      <c r="A1" s="1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customFormat="false" ht="15" hidden="false" customHeight="true" outlineLevel="0" collapsed="false">
      <c r="H2" s="5"/>
    </row>
    <row r="3" customFormat="false" ht="37.3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customFormat="false" ht="15" hidden="false" customHeight="tru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customFormat="false" ht="12.8" hidden="false" customHeight="false" outlineLevel="0" collapsed="false">
      <c r="AC5" s="8"/>
      <c r="AD5" s="9"/>
    </row>
    <row r="6" customFormat="false" ht="45" hidden="false" customHeight="true" outlineLevel="0" collapsed="false">
      <c r="A6" s="10" t="s">
        <v>2</v>
      </c>
      <c r="B6" s="10"/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customFormat="false" ht="25.5" hidden="false" customHeight="true" outlineLevel="0" collapsed="false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customFormat="false" ht="120" hidden="false" customHeight="true" outlineLevel="0" collapsed="false">
      <c r="A8" s="12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customFormat="false" ht="22.35" hidden="false" customHeight="true" outlineLevel="0" collapsed="false">
      <c r="A9" s="10" t="s">
        <v>6</v>
      </c>
      <c r="B9" s="10" t="s">
        <v>7</v>
      </c>
      <c r="C9" s="10"/>
      <c r="D9" s="13" t="s">
        <v>8</v>
      </c>
      <c r="E9" s="13" t="s">
        <v>9</v>
      </c>
      <c r="F9" s="10" t="s">
        <v>10</v>
      </c>
      <c r="G9" s="14" t="s">
        <v>11</v>
      </c>
      <c r="H9" s="15" t="s">
        <v>12</v>
      </c>
      <c r="I9" s="15" t="s">
        <v>13</v>
      </c>
      <c r="J9" s="15" t="s">
        <v>14</v>
      </c>
      <c r="K9" s="15" t="s">
        <v>15</v>
      </c>
      <c r="L9" s="15" t="s">
        <v>16</v>
      </c>
      <c r="M9" s="15" t="s">
        <v>17</v>
      </c>
      <c r="N9" s="15" t="s">
        <v>18</v>
      </c>
      <c r="O9" s="15" t="s">
        <v>19</v>
      </c>
      <c r="P9" s="15" t="s">
        <v>20</v>
      </c>
      <c r="Q9" s="15" t="s">
        <v>21</v>
      </c>
      <c r="R9" s="15" t="s">
        <v>22</v>
      </c>
      <c r="S9" s="15" t="s">
        <v>23</v>
      </c>
      <c r="T9" s="15" t="s">
        <v>24</v>
      </c>
      <c r="U9" s="15" t="s">
        <v>25</v>
      </c>
      <c r="V9" s="15" t="s">
        <v>26</v>
      </c>
      <c r="W9" s="15" t="s">
        <v>27</v>
      </c>
      <c r="X9" s="15" t="s">
        <v>28</v>
      </c>
      <c r="Y9" s="15" t="s">
        <v>29</v>
      </c>
      <c r="Z9" s="15" t="s">
        <v>30</v>
      </c>
      <c r="AA9" s="15" t="s">
        <v>31</v>
      </c>
      <c r="AB9" s="13" t="s">
        <v>32</v>
      </c>
      <c r="AC9" s="16" t="s">
        <v>33</v>
      </c>
      <c r="AD9" s="16" t="s">
        <v>34</v>
      </c>
      <c r="AE9" s="13" t="s">
        <v>35</v>
      </c>
      <c r="AF9" s="13" t="s">
        <v>36</v>
      </c>
    </row>
    <row r="10" customFormat="false" ht="53.05" hidden="false" customHeight="true" outlineLevel="0" collapsed="false">
      <c r="A10" s="10"/>
      <c r="B10" s="10"/>
      <c r="C10" s="10"/>
      <c r="D10" s="13"/>
      <c r="E10" s="13"/>
      <c r="F10" s="10"/>
      <c r="G10" s="14"/>
      <c r="H10" s="15" t="s">
        <v>37</v>
      </c>
      <c r="I10" s="15" t="s">
        <v>37</v>
      </c>
      <c r="J10" s="15" t="s">
        <v>37</v>
      </c>
      <c r="K10" s="15" t="s">
        <v>37</v>
      </c>
      <c r="L10" s="15" t="s">
        <v>37</v>
      </c>
      <c r="M10" s="15" t="s">
        <v>37</v>
      </c>
      <c r="N10" s="15" t="s">
        <v>37</v>
      </c>
      <c r="O10" s="15" t="s">
        <v>37</v>
      </c>
      <c r="P10" s="15" t="s">
        <v>37</v>
      </c>
      <c r="Q10" s="15" t="s">
        <v>37</v>
      </c>
      <c r="R10" s="15" t="s">
        <v>37</v>
      </c>
      <c r="S10" s="15" t="s">
        <v>37</v>
      </c>
      <c r="T10" s="15" t="s">
        <v>37</v>
      </c>
      <c r="U10" s="15" t="s">
        <v>37</v>
      </c>
      <c r="V10" s="15" t="s">
        <v>37</v>
      </c>
      <c r="W10" s="15" t="s">
        <v>37</v>
      </c>
      <c r="X10" s="15" t="s">
        <v>37</v>
      </c>
      <c r="Y10" s="15" t="s">
        <v>37</v>
      </c>
      <c r="Z10" s="15" t="s">
        <v>37</v>
      </c>
      <c r="AA10" s="15" t="s">
        <v>37</v>
      </c>
      <c r="AB10" s="13"/>
      <c r="AC10" s="16"/>
      <c r="AD10" s="16"/>
      <c r="AE10" s="13"/>
      <c r="AF10" s="13"/>
    </row>
    <row r="11" customFormat="false" ht="200.65" hidden="false" customHeight="true" outlineLevel="0" collapsed="false">
      <c r="A11" s="10" t="n">
        <v>1</v>
      </c>
      <c r="B11" s="10" t="s">
        <v>38</v>
      </c>
      <c r="C11" s="10"/>
      <c r="D11" s="10" t="s">
        <v>39</v>
      </c>
      <c r="E11" s="17" t="s">
        <v>40</v>
      </c>
      <c r="F11" s="10" t="s">
        <v>41</v>
      </c>
      <c r="G11" s="14" t="n">
        <v>111</v>
      </c>
      <c r="H11" s="15" t="n">
        <v>85</v>
      </c>
      <c r="I11" s="15" t="n">
        <v>83</v>
      </c>
      <c r="J11" s="15" t="n">
        <v>86.5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 t="n">
        <f aca="false">(SUM(H11:J11)/3)</f>
        <v>84.8333333333333</v>
      </c>
      <c r="AC11" s="15" t="n">
        <f aca="false">STDEV(H11:J11)</f>
        <v>1.75594229214212</v>
      </c>
      <c r="AD11" s="18" t="n">
        <f aca="false">AC11/AB11*100%</f>
        <v>0.0206987303592392</v>
      </c>
      <c r="AE11" s="19" t="n">
        <f aca="false">MROUND(AB11,0.01)</f>
        <v>84.83</v>
      </c>
      <c r="AF11" s="15" t="n">
        <f aca="false">AE11*G11</f>
        <v>9416.13</v>
      </c>
    </row>
    <row r="12" customFormat="false" ht="137" hidden="false" customHeight="true" outlineLevel="0" collapsed="false">
      <c r="A12" s="10" t="n">
        <v>2</v>
      </c>
      <c r="B12" s="10" t="s">
        <v>42</v>
      </c>
      <c r="C12" s="10"/>
      <c r="D12" s="10" t="s">
        <v>43</v>
      </c>
      <c r="E12" s="20" t="s">
        <v>44</v>
      </c>
      <c r="F12" s="10" t="s">
        <v>41</v>
      </c>
      <c r="G12" s="14" t="n">
        <v>10</v>
      </c>
      <c r="H12" s="15" t="n">
        <v>377</v>
      </c>
      <c r="I12" s="15" t="n">
        <v>390</v>
      </c>
      <c r="J12" s="15" t="n">
        <v>400.3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 t="n">
        <f aca="false">(SUM(H12:J12)/3)</f>
        <v>389.1</v>
      </c>
      <c r="AC12" s="15" t="n">
        <f aca="false">STDEV(H12:J12)</f>
        <v>11.6760438505514</v>
      </c>
      <c r="AD12" s="18" t="n">
        <f aca="false">AC12/AB12*100%</f>
        <v>0.0300078227976136</v>
      </c>
      <c r="AE12" s="19" t="n">
        <f aca="false">MROUND(AB12,0.01)</f>
        <v>389.1</v>
      </c>
      <c r="AF12" s="15" t="n">
        <f aca="false">AE12*G12</f>
        <v>3891</v>
      </c>
    </row>
    <row r="13" customFormat="false" ht="53.55" hidden="false" customHeight="true" outlineLevel="0" collapsed="false">
      <c r="A13" s="10" t="n">
        <v>3</v>
      </c>
      <c r="B13" s="10" t="s">
        <v>45</v>
      </c>
      <c r="C13" s="10"/>
      <c r="D13" s="10" t="s">
        <v>46</v>
      </c>
      <c r="E13" s="20" t="s">
        <v>47</v>
      </c>
      <c r="F13" s="10" t="s">
        <v>41</v>
      </c>
      <c r="G13" s="14" t="n">
        <v>20</v>
      </c>
      <c r="H13" s="15" t="n">
        <v>81</v>
      </c>
      <c r="I13" s="15" t="n">
        <v>95.6</v>
      </c>
      <c r="J13" s="15" t="n">
        <v>75.4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 t="n">
        <f aca="false">(SUM(H13:J13)/3)</f>
        <v>84</v>
      </c>
      <c r="AC13" s="15" t="n">
        <f aca="false">STDEV(H13:J13)</f>
        <v>10.4288062595869</v>
      </c>
      <c r="AD13" s="18" t="n">
        <f aca="false">AC13/AB13*100%</f>
        <v>0.124152455471273</v>
      </c>
      <c r="AE13" s="19" t="n">
        <f aca="false">MROUND(AB13,0.01)</f>
        <v>84</v>
      </c>
      <c r="AF13" s="15" t="n">
        <f aca="false">AE13*G13</f>
        <v>1680</v>
      </c>
    </row>
    <row r="14" customFormat="false" ht="53.55" hidden="false" customHeight="true" outlineLevel="0" collapsed="false">
      <c r="A14" s="10" t="n">
        <v>4</v>
      </c>
      <c r="B14" s="10" t="s">
        <v>48</v>
      </c>
      <c r="C14" s="10"/>
      <c r="D14" s="10" t="s">
        <v>49</v>
      </c>
      <c r="E14" s="10" t="s">
        <v>50</v>
      </c>
      <c r="F14" s="10" t="s">
        <v>41</v>
      </c>
      <c r="G14" s="14" t="n">
        <v>113</v>
      </c>
      <c r="H14" s="15" t="n">
        <v>11.8</v>
      </c>
      <c r="I14" s="15" t="n">
        <v>10</v>
      </c>
      <c r="J14" s="15" t="n">
        <v>15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 t="n">
        <f aca="false">(SUM(H14:J14)/3)</f>
        <v>12.2666666666667</v>
      </c>
      <c r="AC14" s="15" t="n">
        <f aca="false">STDEV(H14:J14)</f>
        <v>2.53245598842968</v>
      </c>
      <c r="AD14" s="18" t="n">
        <f aca="false">AC14/AB14*100%</f>
        <v>0.206450216448072</v>
      </c>
      <c r="AE14" s="19" t="n">
        <f aca="false">MROUND(AB14,0.01)</f>
        <v>12.27</v>
      </c>
      <c r="AF14" s="15" t="n">
        <f aca="false">AE14*G14</f>
        <v>1386.51</v>
      </c>
    </row>
    <row r="15" customFormat="false" ht="189.25" hidden="false" customHeight="true" outlineLevel="0" collapsed="false">
      <c r="A15" s="10" t="n">
        <v>5</v>
      </c>
      <c r="B15" s="10" t="s">
        <v>51</v>
      </c>
      <c r="C15" s="10"/>
      <c r="D15" s="10" t="s">
        <v>52</v>
      </c>
      <c r="E15" s="10" t="s">
        <v>53</v>
      </c>
      <c r="F15" s="10" t="s">
        <v>41</v>
      </c>
      <c r="G15" s="14" t="n">
        <v>80</v>
      </c>
      <c r="H15" s="15" t="n">
        <v>730.1</v>
      </c>
      <c r="I15" s="15" t="n">
        <v>800</v>
      </c>
      <c r="J15" s="15" t="n">
        <v>690.5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 t="n">
        <f aca="false">(SUM(H15:J15)/3)</f>
        <v>740.2</v>
      </c>
      <c r="AC15" s="15" t="n">
        <f aca="false">STDEV(H15:J15)</f>
        <v>55.4442963703211</v>
      </c>
      <c r="AD15" s="18" t="n">
        <f aca="false">AC15/AB15*100%</f>
        <v>0.074904480370604</v>
      </c>
      <c r="AE15" s="19" t="n">
        <f aca="false">MROUND(AB15,0.01)</f>
        <v>740.2</v>
      </c>
      <c r="AF15" s="15" t="n">
        <f aca="false">AE15*G15</f>
        <v>59216</v>
      </c>
    </row>
    <row r="16" customFormat="false" ht="43.1" hidden="false" customHeight="true" outlineLevel="0" collapsed="false">
      <c r="A16" s="10" t="n">
        <v>6</v>
      </c>
      <c r="B16" s="10" t="s">
        <v>54</v>
      </c>
      <c r="C16" s="10"/>
      <c r="D16" s="10" t="s">
        <v>55</v>
      </c>
      <c r="E16" s="20" t="s">
        <v>56</v>
      </c>
      <c r="F16" s="10" t="s">
        <v>41</v>
      </c>
      <c r="G16" s="14" t="n">
        <v>40</v>
      </c>
      <c r="H16" s="15" t="n">
        <v>43.9</v>
      </c>
      <c r="I16" s="15" t="n">
        <v>40</v>
      </c>
      <c r="J16" s="15" t="n">
        <v>35.5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 t="n">
        <f aca="false">(SUM(H16:J16)/3)</f>
        <v>39.8</v>
      </c>
      <c r="AC16" s="15" t="n">
        <f aca="false">STDEV(H16:J16)</f>
        <v>4.20356991139674</v>
      </c>
      <c r="AD16" s="18" t="n">
        <f aca="false">AC16/AB16*100%</f>
        <v>0.105617334457205</v>
      </c>
      <c r="AE16" s="19" t="n">
        <f aca="false">MROUND(AB16,0.01)</f>
        <v>39.8</v>
      </c>
      <c r="AF16" s="15" t="n">
        <f aca="false">AE16*G16</f>
        <v>1592</v>
      </c>
    </row>
    <row r="17" customFormat="false" ht="43.1" hidden="false" customHeight="true" outlineLevel="0" collapsed="false">
      <c r="A17" s="10" t="n">
        <v>7</v>
      </c>
      <c r="B17" s="10" t="s">
        <v>57</v>
      </c>
      <c r="C17" s="10"/>
      <c r="D17" s="10" t="s">
        <v>55</v>
      </c>
      <c r="E17" s="20" t="s">
        <v>58</v>
      </c>
      <c r="F17" s="10" t="s">
        <v>41</v>
      </c>
      <c r="G17" s="14" t="n">
        <v>40</v>
      </c>
      <c r="H17" s="15" t="n">
        <v>43.9</v>
      </c>
      <c r="I17" s="15" t="n">
        <v>40</v>
      </c>
      <c r="J17" s="15" t="n">
        <v>35.5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 t="n">
        <f aca="false">(SUM(H17:J17)/3)</f>
        <v>39.8</v>
      </c>
      <c r="AC17" s="15" t="n">
        <f aca="false">STDEV(H17:J17)</f>
        <v>4.20356991139674</v>
      </c>
      <c r="AD17" s="18" t="n">
        <f aca="false">AC17/AB17*100%</f>
        <v>0.105617334457205</v>
      </c>
      <c r="AE17" s="19" t="n">
        <f aca="false">MROUND(AB17,0.01)</f>
        <v>39.8</v>
      </c>
      <c r="AF17" s="15" t="n">
        <f aca="false">AE17*G17</f>
        <v>1592</v>
      </c>
    </row>
    <row r="18" customFormat="false" ht="12.75" hidden="false" customHeight="true" outlineLevel="0" collapsed="false">
      <c r="A18" s="10" t="s">
        <v>59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5" t="n">
        <f aca="false">SUM(AF11:AF17)</f>
        <v>78773.64</v>
      </c>
    </row>
    <row r="19" customFormat="false" ht="15" hidden="false" customHeight="true" outlineLevel="0" collapsed="false">
      <c r="A19" s="21"/>
      <c r="B19" s="22"/>
      <c r="C19" s="22"/>
      <c r="D19" s="22"/>
      <c r="E19" s="22"/>
      <c r="F19" s="22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customFormat="false" ht="12.8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customFormat="false" ht="12.8" hidden="false" customHeight="false" outlineLevel="0" collapsed="false">
      <c r="A21" s="25"/>
      <c r="B21" s="25"/>
      <c r="C21" s="25"/>
      <c r="D21" s="25"/>
      <c r="E21" s="25"/>
      <c r="F21" s="6"/>
      <c r="G21" s="26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customFormat="false" ht="12.8" hidden="false" customHeight="false" outlineLevel="0" collapsed="false">
      <c r="A22" s="27" t="s">
        <v>0</v>
      </c>
    </row>
  </sheetData>
  <mergeCells count="23">
    <mergeCell ref="A3:AF3"/>
    <mergeCell ref="A4:AF4"/>
    <mergeCell ref="A6:B6"/>
    <mergeCell ref="C6:AF6"/>
    <mergeCell ref="A7:AF7"/>
    <mergeCell ref="A8:AF8"/>
    <mergeCell ref="A9:A10"/>
    <mergeCell ref="B9:C10"/>
    <mergeCell ref="D9:D10"/>
    <mergeCell ref="E9:E10"/>
    <mergeCell ref="F9:F10"/>
    <mergeCell ref="G9:G10"/>
    <mergeCell ref="AB9:AB10"/>
    <mergeCell ref="AE9:AE10"/>
    <mergeCell ref="B11:C11"/>
    <mergeCell ref="B12:C12"/>
    <mergeCell ref="B13:C13"/>
    <mergeCell ref="B14:C14"/>
    <mergeCell ref="B15:C15"/>
    <mergeCell ref="B16:C16"/>
    <mergeCell ref="B17:C17"/>
    <mergeCell ref="A18:AE18"/>
    <mergeCell ref="A20:AF20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cp:lastPrinted>2026-08-24T12:49:14Z</cp:lastPrinted>
  <dcterms:modified xsi:type="dcterms:W3CDTF">2026-08-25T15:03:58Z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