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<sst xmlns="http://schemas.openxmlformats.org/spreadsheetml/2006/main" count="59" uniqueCount="48">
  <si>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</si>
  <si>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</si>
  <si>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</si>
  <si>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</si>
  <si>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</si>
  <si>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</si>
  <si>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</si>
  <si>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</si>
  <si>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</si>
  <si>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</si>
  <si>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</si>
  <si>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</si>
  <si>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Количество</t>
  </si>
  <si>
    <t xml:space="preserve">Ед. изм.</t>
  </si>
  <si>
    <t xml:space="preserve">ОКПД 2/КТРУ</t>
  </si>
  <si>
    <t xml:space="preserve">Грузополучатель</t>
  </si>
  <si>
    <t xml:space="preserve">Видеокамера</t>
  </si>
  <si>
    <t xml:space="preserve">шт</t>
  </si>
  <si>
    <t xml:space="preserve">26.40.33.110</t>
  </si>
  <si>
    <t xml:space="preserve">Карта памяти для видеокамеры</t>
  </si>
  <si>
    <t xml:space="preserve">26.20.21.120</t>
  </si>
  <si>
    <t xml:space="preserve">Штатив для видеокамеры</t>
  </si>
  <si>
    <t xml:space="preserve">26.70.19.000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</si>
  <si>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</si>
  <si>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</si>
  <si>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</si>
  <si>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</si>
  <si>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</si>
  <si>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</si>
  <si>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</si>
  <si>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</si>
  <si>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</si>
  <si>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</si>
  <si>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</si>
  <si>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</si>
  <si>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</si>
  <si>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</si>
  <si>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Росстат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</si>
  <si>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</si>
  <si>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</si>
  <si>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</si>
  <si>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Итого:</t>
  </si>
  <si>
    <t xml:space="preserve"> </t>
  </si>
  <si>
    <t xml:space="preserve">"______" ____________  2026</t>
  </si>
  <si>
    <t xml:space="preserve">Согласовано:</t>
  </si>
  <si>
    <t xml:space="preserve">Зам.начальника ФКУ БМТиВС УФСИН России по Оренбургской области капитан внутренней службы</t>
  </si>
  <si>
    <t xml:space="preserve">Н.А.Шкиль</t>
  </si>
  <si>
    <t xml:space="preserve">Исп: В.А.Спирина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</si>
</sst>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#,##0"/>
    <numFmt numFmtId="169" formatCode="0.00"/>
  </numFmts>
  <fonts count="2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0"/>
      <charset val="204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u val="single"/>
      <sz val="10"/>
      <color rgb="FF000000"/>
      <name val="Times New Roman"/>
      <family val="1"/>
      <charset val="204"/>
    </font>
    <font>
      <sz val="12"/>
      <name val="Times New Roman"/>
      <family val="0"/>
      <charset val="204"/>
    </font>
    <font>
      <b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0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4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10</xdr:row>
      <xdr:rowOff>28440</xdr:rowOff>
    </xdr:from>
    <xdr:to>
      <xdr:col>3</xdr:col>
      <xdr:colOff>340200</xdr:colOff>
      <xdr:row>10</xdr:row>
      <xdr:rowOff>317160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555640"/>
          <a:ext cx="3077280" cy="288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48240</xdr:colOff>
      <xdr:row>11</xdr:row>
      <xdr:rowOff>589320</xdr:rowOff>
    </xdr:from>
    <xdr:to>
      <xdr:col>1</xdr:col>
      <xdr:colOff>99720</xdr:colOff>
      <xdr:row>11</xdr:row>
      <xdr:rowOff>666000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18320" y="3436200"/>
          <a:ext cx="51480" cy="7668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s="9" customFormat="tru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9" customFormat="true" ht="6.75" hidden="false" customHeight="true" outlineLevel="0" collapsed="false">
      <c r="A7" s="10"/>
      <c r="B7" s="10"/>
      <c r="C7" s="10"/>
      <c r="D7" s="10"/>
      <c r="E7" s="10"/>
      <c r="F7" s="10"/>
      <c r="G7" s="10"/>
      <c r="H7" s="11"/>
      <c r="I7" s="1"/>
      <c r="J7" s="1"/>
    </row>
    <row r="8" s="9" customFormat="tru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s="9" customFormat="true" ht="39" hidden="false" customHeight="true" outlineLevel="0" collapsed="false">
      <c r="A9" s="17" t="e">
        <f aca="false">#REF!</f>
        <v>#REF!</v>
      </c>
      <c r="B9" s="12" t="e">
        <f aca="false">#REF!</f>
        <v>#REF!</v>
      </c>
      <c r="C9" s="12"/>
      <c r="D9" s="12"/>
      <c r="E9" s="12"/>
      <c r="F9" s="18" t="e">
        <f aca="false">#REF!</f>
        <v>#REF!</v>
      </c>
      <c r="G9" s="19" t="n">
        <f aca="false">'режим. изд.'!G15</f>
        <v>123500</v>
      </c>
      <c r="H9" s="20" t="e">
        <f aca="false">G9*F9</f>
        <v>#REF!</v>
      </c>
      <c r="I9" s="21" t="e">
        <f aca="false">#REF!</f>
        <v>#REF!</v>
      </c>
      <c r="J9" s="16"/>
    </row>
    <row r="10" s="9" customFormat="tru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customFormat="fals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s="27" customFormat="true" ht="30" hidden="false" customHeight="true" outlineLevel="0" collapsed="false">
      <c r="A13" s="22"/>
      <c r="B13" s="23"/>
      <c r="C13" s="23"/>
      <c r="D13" s="23"/>
      <c r="E13" s="23"/>
      <c r="F13" s="24"/>
      <c r="G13" s="25" t="s">
        <v>9</v>
      </c>
      <c r="H13" s="26" t="e">
        <f aca="false">SUM(H9:H12)</f>
        <v>#REF!</v>
      </c>
      <c r="I13" s="1"/>
      <c r="J13" s="1"/>
    </row>
    <row r="14" customFormat="false" ht="30" hidden="false" customHeight="true" outlineLevel="0" collapsed="false">
      <c r="A14" s="28"/>
      <c r="B14" s="29" t="s">
        <v>10</v>
      </c>
      <c r="C14" s="29"/>
      <c r="D14" s="29"/>
      <c r="E14" s="29"/>
      <c r="F14" s="30" t="n">
        <f aca="false">'режим. изд.'!F23</f>
        <v>0</v>
      </c>
      <c r="G14" s="30"/>
      <c r="H14" s="30"/>
    </row>
    <row r="15" customFormat="false" ht="55.5" hidden="false" customHeight="true" outlineLevel="0" collapsed="false">
      <c r="A15" s="27"/>
      <c r="B15" s="31" t="n">
        <f aca="false">'режим. изд.'!B28</f>
        <v>0</v>
      </c>
      <c r="C15" s="31"/>
      <c r="D15" s="31"/>
      <c r="E15" s="31"/>
      <c r="F15" s="31"/>
      <c r="G15" s="31"/>
      <c r="H15" s="32" t="n">
        <f aca="false">'режим. изд.'!I28</f>
        <v>0</v>
      </c>
      <c r="I15" s="27"/>
      <c r="J15" s="27"/>
    </row>
    <row r="17" customFormat="false" ht="73.5" hidden="false" customHeight="true" outlineLevel="0" collapsed="false">
      <c r="A17" s="27"/>
      <c r="B17" s="31"/>
      <c r="C17" s="31"/>
      <c r="D17" s="31"/>
      <c r="E17" s="31"/>
      <c r="F17" s="31"/>
      <c r="G17" s="31"/>
      <c r="H17" s="32"/>
      <c r="I17" s="27"/>
      <c r="J17" s="27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G15" activeCellId="0" sqref="G15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3.38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6" min="6" style="1" width="11.3"/>
    <col collapsed="false" customWidth="true" hidden="false" outlineLevel="0" max="7" min="7" style="1" width="11.47"/>
    <col collapsed="false" customWidth="true" hidden="false" outlineLevel="0" max="8" min="8" style="1" width="10.13"/>
    <col collapsed="false" customWidth="true" hidden="false" outlineLevel="0" max="9" min="9" style="1" width="11.12"/>
    <col collapsed="false" customWidth="true" hidden="false" outlineLevel="0" max="10" min="10" style="1" width="10"/>
    <col collapsed="false" customWidth="true" hidden="false" outlineLevel="0" max="11" min="11" style="1" width="17.62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customFormat="false" ht="15" hidden="false" customHeight="false" outlineLevel="0" collapsed="false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customFormat="false" ht="10.25" hidden="false" customHeight="tru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9" customFormat="true" ht="20.5" hidden="false" customHeight="true" outlineLevel="0" collapsed="false">
      <c r="A4" s="34" t="str">
        <f aca="false">A14</f>
        <v>№ п/п</v>
      </c>
      <c r="B4" s="34" t="str">
        <f aca="false">B14</f>
        <v>Наименование товара, работы, услуги</v>
      </c>
      <c r="C4" s="34"/>
      <c r="D4" s="34"/>
      <c r="E4" s="34"/>
      <c r="F4" s="35" t="s">
        <v>12</v>
      </c>
      <c r="G4" s="35"/>
      <c r="H4" s="35" t="s">
        <v>13</v>
      </c>
      <c r="I4" s="35"/>
      <c r="J4" s="35" t="s">
        <v>14</v>
      </c>
      <c r="K4" s="35"/>
      <c r="L4" s="36" t="s">
        <v>15</v>
      </c>
      <c r="M4" s="36"/>
    </row>
    <row r="5" s="9" customFormat="true" ht="20.5" hidden="false" customHeight="true" outlineLevel="0" collapsed="false">
      <c r="A5" s="34"/>
      <c r="B5" s="34" t="s">
        <v>16</v>
      </c>
      <c r="C5" s="34"/>
      <c r="D5" s="34"/>
      <c r="E5" s="34"/>
      <c r="F5" s="35" t="n">
        <v>1</v>
      </c>
      <c r="G5" s="35"/>
      <c r="H5" s="35" t="s">
        <v>17</v>
      </c>
      <c r="I5" s="35"/>
      <c r="J5" s="35" t="s">
        <v>18</v>
      </c>
      <c r="K5" s="35"/>
      <c r="L5" s="36"/>
      <c r="M5" s="36"/>
    </row>
    <row r="6" s="9" customFormat="true" ht="20.25" hidden="false" customHeight="true" outlineLevel="0" collapsed="false">
      <c r="A6" s="34" t="n">
        <v>1</v>
      </c>
      <c r="B6" s="37" t="s">
        <v>19</v>
      </c>
      <c r="C6" s="37"/>
      <c r="D6" s="37"/>
      <c r="E6" s="37"/>
      <c r="F6" s="35" t="n">
        <v>1</v>
      </c>
      <c r="G6" s="35"/>
      <c r="H6" s="35" t="s">
        <v>17</v>
      </c>
      <c r="I6" s="35"/>
      <c r="J6" s="35" t="s">
        <v>20</v>
      </c>
      <c r="K6" s="35"/>
      <c r="L6" s="36"/>
      <c r="M6" s="36"/>
    </row>
    <row r="7" s="9" customFormat="true" ht="20.25" hidden="false" customHeight="true" outlineLevel="0" collapsed="false">
      <c r="A7" s="34"/>
      <c r="B7" s="37" t="s">
        <v>21</v>
      </c>
      <c r="C7" s="37"/>
      <c r="D7" s="37"/>
      <c r="E7" s="37"/>
      <c r="F7" s="35" t="n">
        <v>1</v>
      </c>
      <c r="G7" s="35"/>
      <c r="H7" s="35" t="s">
        <v>17</v>
      </c>
      <c r="I7" s="35"/>
      <c r="J7" s="35" t="s">
        <v>22</v>
      </c>
      <c r="K7" s="35"/>
      <c r="L7" s="36"/>
      <c r="M7" s="36"/>
    </row>
    <row r="8" customFormat="false" ht="15" hidden="false" customHeight="true" outlineLevel="0" collapsed="false">
      <c r="A8" s="38" t="s">
        <v>23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customFormat="false" ht="42.75" hidden="false" customHeight="true" outlineLevel="0" collapsed="false">
      <c r="A9" s="39" t="s">
        <v>24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customFormat="false" ht="19.5" hidden="false" customHeight="true" outlineLevel="0" collapsed="false">
      <c r="A10" s="38" t="s">
        <v>25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customFormat="false" ht="25.15" hidden="false" customHeight="true" outlineLevel="0" collapsed="false">
      <c r="A11" s="40" t="s">
        <v>26</v>
      </c>
      <c r="B11" s="38" t="s">
        <v>27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customFormat="false" ht="63.4" hidden="false" customHeight="true" outlineLevel="0" collapsed="false">
      <c r="A12" s="21"/>
      <c r="B12" s="38" t="s">
        <v>28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customFormat="false" ht="9.3" hidden="false" customHeight="true" outlineLevel="0" collapsed="false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customFormat="false" ht="60.6" hidden="false" customHeight="true" outlineLevel="0" collapsed="false">
      <c r="A14" s="42" t="s">
        <v>29</v>
      </c>
      <c r="B14" s="42" t="s">
        <v>30</v>
      </c>
      <c r="C14" s="42" t="s">
        <v>13</v>
      </c>
      <c r="D14" s="42" t="s">
        <v>31</v>
      </c>
      <c r="E14" s="43" t="s">
        <v>32</v>
      </c>
      <c r="F14" s="43" t="s">
        <v>33</v>
      </c>
      <c r="G14" s="43" t="s">
        <v>34</v>
      </c>
      <c r="H14" s="43" t="s">
        <v>35</v>
      </c>
      <c r="I14" s="43" t="s">
        <v>36</v>
      </c>
      <c r="J14" s="43" t="s">
        <v>37</v>
      </c>
      <c r="K14" s="43" t="s">
        <v>38</v>
      </c>
      <c r="L14" s="43" t="s">
        <v>39</v>
      </c>
      <c r="M14" s="43" t="s">
        <v>40</v>
      </c>
    </row>
    <row r="15" customFormat="false" ht="21.45" hidden="false" customHeight="true" outlineLevel="0" collapsed="false">
      <c r="A15" s="44" t="n">
        <v>1</v>
      </c>
      <c r="B15" s="37" t="s">
        <v>16</v>
      </c>
      <c r="C15" s="45" t="s">
        <v>17</v>
      </c>
      <c r="D15" s="46" t="n">
        <v>1</v>
      </c>
      <c r="E15" s="47" t="n">
        <v>118000</v>
      </c>
      <c r="F15" s="48" t="n">
        <v>124880</v>
      </c>
      <c r="G15" s="47" t="n">
        <v>123500</v>
      </c>
      <c r="H15" s="47"/>
      <c r="I15" s="49" t="n">
        <f aca="false">ROUND(SUM(E15:H15)/3,2)</f>
        <v>122126.67</v>
      </c>
      <c r="J15" s="50"/>
      <c r="K15" s="51" t="n">
        <f aca="false">SQRT(VARA(E15:H15))</f>
        <v>3639.79852922292</v>
      </c>
      <c r="L15" s="51" t="n">
        <f aca="false">K15/I15*100</f>
        <v>2.98034698663521</v>
      </c>
      <c r="M15" s="52" t="n">
        <f aca="false">D15*I15</f>
        <v>122126.67</v>
      </c>
      <c r="N15" s="53"/>
    </row>
    <row r="16" customFormat="false" ht="21.45" hidden="false" customHeight="true" outlineLevel="0" collapsed="false">
      <c r="A16" s="44" t="n">
        <v>2</v>
      </c>
      <c r="B16" s="37" t="s">
        <v>19</v>
      </c>
      <c r="C16" s="45" t="s">
        <v>17</v>
      </c>
      <c r="D16" s="46" t="n">
        <v>1</v>
      </c>
      <c r="E16" s="47" t="n">
        <v>1500</v>
      </c>
      <c r="F16" s="48" t="n">
        <v>1450</v>
      </c>
      <c r="G16" s="47" t="n">
        <v>2100</v>
      </c>
      <c r="H16" s="47"/>
      <c r="I16" s="49" t="n">
        <f aca="false">ROUND(SUM(E16:H16)/3,2)</f>
        <v>1683.33</v>
      </c>
      <c r="J16" s="50"/>
      <c r="K16" s="51" t="n">
        <f aca="false">SQRT(VARA(E16:H16))</f>
        <v>361.708906903512</v>
      </c>
      <c r="L16" s="51" t="n">
        <f aca="false">K16/I16*100</f>
        <v>21.4877003857539</v>
      </c>
      <c r="M16" s="52" t="n">
        <f aca="false">D16*I16</f>
        <v>1683.33</v>
      </c>
      <c r="N16" s="53"/>
    </row>
    <row r="17" customFormat="false" ht="21.45" hidden="false" customHeight="true" outlineLevel="0" collapsed="false">
      <c r="A17" s="44" t="n">
        <v>3</v>
      </c>
      <c r="B17" s="37" t="s">
        <v>21</v>
      </c>
      <c r="C17" s="45" t="s">
        <v>17</v>
      </c>
      <c r="D17" s="46" t="n">
        <v>1</v>
      </c>
      <c r="E17" s="47" t="n">
        <v>7400</v>
      </c>
      <c r="F17" s="48" t="n">
        <v>6740</v>
      </c>
      <c r="G17" s="47" t="n">
        <v>6900</v>
      </c>
      <c r="H17" s="47"/>
      <c r="I17" s="49" t="n">
        <f aca="false">ROUND(SUM(E17:H17)/3,2)</f>
        <v>7013.33</v>
      </c>
      <c r="J17" s="50"/>
      <c r="K17" s="51" t="n">
        <f aca="false">SQRT(VARA(E17:H17))</f>
        <v>344.286702231343</v>
      </c>
      <c r="L17" s="51" t="n">
        <f aca="false">K17/I17*100</f>
        <v>4.90903325854256</v>
      </c>
      <c r="M17" s="52" t="n">
        <f aca="false">D17*I17</f>
        <v>7013.33</v>
      </c>
      <c r="N17" s="53"/>
    </row>
    <row r="18" customFormat="false" ht="15" hidden="false" customHeight="false" outlineLevel="0" collapsed="false">
      <c r="A18" s="54" t="s">
        <v>41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 t="n">
        <v>130905.33</v>
      </c>
    </row>
    <row r="19" customFormat="false" ht="15" hidden="false" customHeight="true" outlineLevel="0" collapsed="false">
      <c r="A19" s="56"/>
      <c r="B19" s="57" t="s">
        <v>10</v>
      </c>
      <c r="C19" s="57"/>
      <c r="D19" s="57"/>
      <c r="E19" s="58" t="s">
        <v>42</v>
      </c>
      <c r="F19" s="59" t="s">
        <v>43</v>
      </c>
      <c r="G19" s="59"/>
      <c r="H19" s="59"/>
      <c r="I19" s="56"/>
      <c r="J19" s="56"/>
      <c r="K19" s="56" t="s">
        <v>42</v>
      </c>
      <c r="L19" s="56"/>
      <c r="M19" s="60"/>
      <c r="N19" s="2"/>
    </row>
    <row r="20" customFormat="false" ht="9.3" hidden="false" customHeight="true" outlineLevel="0" collapsed="false">
      <c r="A20" s="56"/>
      <c r="B20" s="61"/>
      <c r="C20" s="61"/>
      <c r="D20" s="61"/>
      <c r="E20" s="58"/>
      <c r="F20" s="62"/>
      <c r="G20" s="62"/>
      <c r="H20" s="62"/>
      <c r="I20" s="56"/>
      <c r="J20" s="56"/>
      <c r="K20" s="56"/>
      <c r="L20" s="56"/>
      <c r="M20" s="60"/>
      <c r="N20" s="2"/>
    </row>
    <row r="21" customFormat="false" ht="13.05" hidden="false" customHeight="true" outlineLevel="0" collapsed="false">
      <c r="A21" s="56"/>
      <c r="B21" s="59" t="s">
        <v>44</v>
      </c>
      <c r="C21" s="61"/>
      <c r="D21" s="61"/>
      <c r="E21" s="58"/>
      <c r="F21" s="62"/>
      <c r="G21" s="62"/>
      <c r="H21" s="62"/>
      <c r="I21" s="56"/>
      <c r="J21" s="56"/>
      <c r="K21" s="56"/>
      <c r="L21" s="56"/>
      <c r="M21" s="60"/>
      <c r="N21" s="2"/>
    </row>
    <row r="22" customFormat="false" ht="54.1" hidden="false" customHeight="true" outlineLevel="0" collapsed="false">
      <c r="A22" s="56"/>
      <c r="B22" s="63" t="s">
        <v>45</v>
      </c>
      <c r="C22" s="61"/>
      <c r="D22" s="61"/>
      <c r="E22" s="58"/>
      <c r="F22" s="59" t="s">
        <v>46</v>
      </c>
      <c r="G22" s="59"/>
      <c r="H22" s="62"/>
      <c r="I22" s="56"/>
      <c r="J22" s="56"/>
      <c r="K22" s="64" t="s">
        <v>47</v>
      </c>
      <c r="L22" s="56"/>
      <c r="M22" s="60"/>
      <c r="N22" s="2"/>
    </row>
    <row r="23" customFormat="false" ht="15" hidden="false" customHeight="true" outlineLevel="0" collapsed="false">
      <c r="A23" s="65"/>
      <c r="B23" s="61"/>
      <c r="C23" s="61"/>
      <c r="D23" s="61"/>
      <c r="E23" s="61"/>
      <c r="F23" s="30"/>
      <c r="G23" s="30"/>
      <c r="H23" s="30"/>
      <c r="I23" s="66"/>
      <c r="J23" s="66"/>
      <c r="K23" s="66"/>
      <c r="L23" s="66"/>
      <c r="M23" s="66"/>
    </row>
    <row r="24" customFormat="false" ht="15" hidden="false" customHeight="true" outlineLevel="0" collapsed="false">
      <c r="A24" s="65"/>
      <c r="B24" s="61"/>
      <c r="C24" s="61"/>
      <c r="D24" s="61"/>
      <c r="E24" s="61"/>
      <c r="F24" s="62"/>
      <c r="G24" s="62"/>
      <c r="H24" s="62"/>
      <c r="I24" s="66"/>
      <c r="J24" s="66"/>
      <c r="K24" s="66"/>
      <c r="L24" s="66"/>
      <c r="M24" s="66"/>
    </row>
    <row r="25" customFormat="false" ht="15" hidden="false" customHeight="true" outlineLevel="0" collapsed="false">
      <c r="A25" s="65"/>
      <c r="B25" s="61"/>
      <c r="C25" s="61"/>
      <c r="D25" s="61"/>
      <c r="E25" s="61"/>
      <c r="F25" s="62"/>
      <c r="G25" s="62"/>
      <c r="H25" s="62"/>
      <c r="I25" s="66"/>
      <c r="J25" s="66"/>
      <c r="K25" s="66"/>
      <c r="L25" s="66"/>
      <c r="M25" s="66"/>
    </row>
    <row r="26" customFormat="false" ht="15" hidden="false" customHeight="true" outlineLevel="0" collapsed="false">
      <c r="A26" s="65"/>
      <c r="B26" s="61"/>
      <c r="C26" s="61"/>
      <c r="D26" s="61"/>
      <c r="E26" s="61"/>
      <c r="F26" s="62"/>
      <c r="G26" s="62"/>
      <c r="H26" s="62"/>
      <c r="I26" s="66"/>
      <c r="J26" s="66"/>
      <c r="K26" s="66"/>
      <c r="L26" s="66"/>
      <c r="M26" s="66"/>
    </row>
    <row r="27" customFormat="false" ht="16.5" hidden="false" customHeight="true" outlineLevel="0" collapsed="false"/>
    <row r="28" s="27" customFormat="true" ht="57" hidden="false" customHeight="true" outlineLevel="0" collapsed="false">
      <c r="B28" s="31"/>
      <c r="C28" s="31"/>
      <c r="D28" s="31"/>
      <c r="E28" s="31"/>
      <c r="F28" s="31"/>
      <c r="G28" s="31"/>
      <c r="I28" s="67"/>
      <c r="J28" s="67"/>
      <c r="K28" s="67"/>
      <c r="L28" s="67"/>
      <c r="M28" s="67"/>
    </row>
    <row r="29" s="27" customFormat="true" ht="66.75" hidden="false" customHeight="true" outlineLevel="0" collapsed="false">
      <c r="B29" s="31"/>
      <c r="C29" s="31"/>
      <c r="D29" s="31"/>
      <c r="E29" s="31"/>
      <c r="F29" s="31"/>
      <c r="G29" s="31"/>
      <c r="I29" s="67"/>
      <c r="J29" s="67"/>
      <c r="K29" s="67"/>
      <c r="L29" s="67"/>
      <c r="M29" s="67"/>
    </row>
  </sheetData>
  <mergeCells count="38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  <mergeCell ref="H6:I6"/>
    <mergeCell ref="J6:K6"/>
    <mergeCell ref="L6:M6"/>
    <mergeCell ref="B7:E7"/>
    <mergeCell ref="F7:G7"/>
    <mergeCell ref="H7:I7"/>
    <mergeCell ref="J7:K7"/>
    <mergeCell ref="L7:M7"/>
    <mergeCell ref="A8:M8"/>
    <mergeCell ref="A9:M9"/>
    <mergeCell ref="A10:M10"/>
    <mergeCell ref="B11:M11"/>
    <mergeCell ref="B12:M12"/>
    <mergeCell ref="A18:L18"/>
    <mergeCell ref="B19:D19"/>
    <mergeCell ref="F19:H19"/>
    <mergeCell ref="F22:G22"/>
    <mergeCell ref="B23:D23"/>
    <mergeCell ref="F23:H23"/>
    <mergeCell ref="B28:G28"/>
    <mergeCell ref="I28:M28"/>
    <mergeCell ref="B29:G29"/>
    <mergeCell ref="I29:M29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431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2026-07-22T14:14:11Z</cp:lastPrinted>
  <dcterms:modified xsi:type="dcterms:W3CDTF">2026-07-22T17:09:43Z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