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/>
  </bookViews>
  <sheets>
    <sheet name="ОЦДИ" sheetId="4" r:id="rId1"/>
    <sheet name="Лист1" sheetId="5" r:id="rId2"/>
  </sheets>
  <definedNames>
    <definedName name="_xlnm.Print_Area" localSheetId="0">ОЦДИ!$A$1:$K$17</definedName>
  </definedNames>
  <calcPr calcId="162913"/>
</workbook>
</file>

<file path=xl/calcChain.xml><?xml version="1.0" encoding="utf-8"?>
<calcChain xmlns="http://schemas.openxmlformats.org/spreadsheetml/2006/main">
  <c r="I6" i="4" l="1"/>
  <c r="I7" i="4"/>
  <c r="H6" i="4"/>
  <c r="K6" i="4" s="1"/>
  <c r="K8" i="4" s="1"/>
  <c r="H7" i="4"/>
  <c r="K7" i="4" s="1"/>
  <c r="J7" i="4" l="1"/>
  <c r="J6" i="4"/>
  <c r="J3" i="5" l="1"/>
</calcChain>
</file>

<file path=xl/sharedStrings.xml><?xml version="1.0" encoding="utf-8"?>
<sst xmlns="http://schemas.openxmlformats.org/spreadsheetml/2006/main" count="24" uniqueCount="23">
  <si>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</si>
  <si>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</si>
  <si>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</si>
  <si>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</si>
  <si>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</si>
  <si>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</si>
  <si>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</si>
  <si>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</si>
  <si>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</si>
  <si>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</si>
  <si>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</si>
  <si>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</si>
  <si>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</si>
  <si>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</si>
  <si>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</si>
  <si>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Дата подготовки расчета стартовой цены: 18.03.2026</t>
  </si>
  <si>
    <r>
      <t xml:space="preserve">Коэффициент вариации по каждой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97 986 (Девяносто семь тысяч девятьсот восемьдесят шесть) рублей 66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</si>
  <si>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 xml:space="preserve">Аккумуляторная батарея SOUTH L7408W </t>
  </si>
  <si>
    <t>Внешний аккумулятор BL10000 (10Ач)</t>
  </si>
  <si>
    <t>Расчет стартовой цены методом сопоставимых рыночных цен (анализа рынка)
на поставку аккумуляторных батарей и внешних аккумуляторов</t>
  </si>
  <si>
    <t>Источник информации №2: Интернет магазин ООО "Аспект" (https://www.aspector.ru/)</t>
  </si>
  <si>
    <t>Источник информации №3: Интернет магазин ООО «ГиС» (https://gis2000.ru/)</t>
  </si>
  <si>
    <t>Источник информации №1: Коммерческое предложение от 05.03.2026 от ООО ГЕОДЕТИКА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</si>
</sst>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-;\-* #,##0.00_-;_-* &quot;-&quot;??_-;_-@_-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12"/>
  <sheetViews>
    <sheetView showGridLines="0" tabSelected="1" zoomScale="85" zoomScaleNormal="85" workbookViewId="0">
      <selection activeCell="A17" sqref="A17:XFD17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6"/>
    </row>
    <row r="2" spans="1:12" s="16" customFormat="1" ht="112.5" customHeigh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25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47" t="s">
        <v>7</v>
      </c>
      <c r="F3" s="47" t="s">
        <v>9</v>
      </c>
      <c r="G3" s="47" t="s">
        <v>10</v>
      </c>
      <c r="H3" s="54" t="s">
        <v>6</v>
      </c>
      <c r="I3" s="46" t="s">
        <v>11</v>
      </c>
      <c r="J3" s="45" t="s">
        <v>8</v>
      </c>
      <c r="K3" s="53" t="s">
        <v>1</v>
      </c>
      <c r="L3" s="6"/>
    </row>
    <row r="4" spans="1:12" ht="15" customHeight="1">
      <c r="A4" s="45"/>
      <c r="B4" s="45"/>
      <c r="C4" s="45"/>
      <c r="D4" s="45"/>
      <c r="E4" s="48"/>
      <c r="F4" s="48"/>
      <c r="G4" s="48"/>
      <c r="H4" s="55"/>
      <c r="I4" s="51"/>
      <c r="J4" s="45"/>
      <c r="K4" s="53"/>
      <c r="L4" s="6"/>
    </row>
    <row r="5" spans="1:12" ht="31.9" customHeight="1" thickBot="1">
      <c r="A5" s="46"/>
      <c r="B5" s="46"/>
      <c r="C5" s="46"/>
      <c r="D5" s="46"/>
      <c r="E5" s="48"/>
      <c r="F5" s="48"/>
      <c r="G5" s="48"/>
      <c r="H5" s="56"/>
      <c r="I5" s="52"/>
      <c r="J5" s="45"/>
      <c r="K5" s="53"/>
      <c r="L5" s="6"/>
    </row>
    <row r="6" spans="1:12" ht="32.25" thickBot="1">
      <c r="A6" s="18">
        <v>1</v>
      </c>
      <c r="B6" s="19" t="s">
        <v>17</v>
      </c>
      <c r="C6" s="20" t="s">
        <v>14</v>
      </c>
      <c r="D6" s="21">
        <v>8</v>
      </c>
      <c r="E6" s="29">
        <v>6000</v>
      </c>
      <c r="F6" s="29">
        <v>6000</v>
      </c>
      <c r="G6" s="29">
        <v>6000</v>
      </c>
      <c r="H6" s="24">
        <f t="shared" ref="H6:H7" si="0">ROUND(AVERAGE(E6:G6),2)</f>
        <v>6000</v>
      </c>
      <c r="I6" s="22">
        <f t="shared" ref="I6:I7" si="1">STDEV(E6:G6)</f>
        <v>0</v>
      </c>
      <c r="J6" s="23">
        <f t="shared" ref="J6:J7" si="2">I6/H6*100</f>
        <v>0</v>
      </c>
      <c r="K6" s="26">
        <f t="shared" ref="K6:K7" si="3">H6*D6</f>
        <v>48000</v>
      </c>
      <c r="L6" s="6"/>
    </row>
    <row r="7" spans="1:12" ht="32.25" thickBot="1">
      <c r="A7" s="18">
        <v>2</v>
      </c>
      <c r="B7" s="19" t="s">
        <v>18</v>
      </c>
      <c r="C7" s="20" t="s">
        <v>14</v>
      </c>
      <c r="D7" s="21">
        <v>2</v>
      </c>
      <c r="E7" s="29">
        <v>30000</v>
      </c>
      <c r="F7" s="29">
        <v>22580</v>
      </c>
      <c r="G7" s="29">
        <v>22400</v>
      </c>
      <c r="H7" s="24">
        <f t="shared" si="0"/>
        <v>24993.33</v>
      </c>
      <c r="I7" s="22">
        <f t="shared" si="1"/>
        <v>4336.8344830455972</v>
      </c>
      <c r="J7" s="23">
        <f t="shared" si="2"/>
        <v>17.351967437094604</v>
      </c>
      <c r="K7" s="26">
        <f t="shared" si="3"/>
        <v>49986.66</v>
      </c>
      <c r="L7" s="6"/>
    </row>
    <row r="8" spans="1:12" ht="15" customHeight="1">
      <c r="A8" s="44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30">
        <f>SUM(K6:K7)</f>
        <v>97986.66</v>
      </c>
      <c r="L8" s="6"/>
    </row>
    <row r="9" spans="1:12" ht="15.75">
      <c r="A9" s="7"/>
      <c r="B9" s="15"/>
      <c r="C9" s="7"/>
      <c r="D9" s="7"/>
      <c r="E9" s="7"/>
      <c r="F9" s="7"/>
      <c r="G9" s="7"/>
      <c r="H9" s="7"/>
      <c r="I9" s="11"/>
      <c r="J9" s="12"/>
      <c r="K9" s="12"/>
      <c r="L9" s="6"/>
    </row>
    <row r="10" spans="1:12" ht="68.25" customHeight="1">
      <c r="A10" s="43" t="s">
        <v>16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6"/>
    </row>
    <row r="11" spans="1:12" ht="43.5" customHeight="1">
      <c r="A11" s="57" t="s">
        <v>15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6"/>
    </row>
    <row r="12" spans="1:12" ht="18.75">
      <c r="A12" s="27" t="s">
        <v>13</v>
      </c>
      <c r="B12" s="15"/>
      <c r="C12" s="8"/>
      <c r="D12" s="8"/>
      <c r="E12" s="9"/>
      <c r="F12" s="9"/>
      <c r="G12" s="9"/>
      <c r="H12" s="9"/>
      <c r="I12" s="10"/>
      <c r="J12" s="10"/>
      <c r="K12" s="10"/>
      <c r="L12" s="6"/>
    </row>
    <row r="13" spans="1:12" s="37" customFormat="1" ht="15.75">
      <c r="A13" s="31" t="s">
        <v>22</v>
      </c>
      <c r="B13" s="31"/>
      <c r="C13" s="38"/>
      <c r="D13" s="38"/>
      <c r="E13" s="39"/>
      <c r="F13" s="39"/>
      <c r="G13" s="39"/>
      <c r="H13" s="39"/>
      <c r="I13" s="40"/>
      <c r="J13" s="35"/>
      <c r="K13" s="35"/>
      <c r="L13" s="36"/>
    </row>
    <row r="14" spans="1:12" s="37" customFormat="1" ht="15.75">
      <c r="A14" s="31" t="s">
        <v>20</v>
      </c>
      <c r="B14" s="31"/>
      <c r="C14" s="32"/>
      <c r="D14" s="32"/>
      <c r="E14" s="33"/>
      <c r="F14" s="33"/>
      <c r="G14" s="33"/>
      <c r="H14" s="33"/>
      <c r="I14" s="34"/>
      <c r="J14" s="34"/>
      <c r="K14" s="35"/>
      <c r="L14" s="36"/>
    </row>
    <row r="15" spans="1:12" s="37" customFormat="1" ht="15.75">
      <c r="A15" s="31" t="s">
        <v>21</v>
      </c>
      <c r="B15" s="31"/>
      <c r="C15" s="32"/>
      <c r="D15" s="32"/>
      <c r="E15" s="33"/>
      <c r="F15" s="38"/>
      <c r="G15" s="33"/>
      <c r="H15" s="33"/>
      <c r="I15" s="34"/>
      <c r="J15" s="34"/>
      <c r="K15" s="35"/>
      <c r="L15" s="36"/>
    </row>
    <row r="16" spans="1:12" ht="15.75">
      <c r="A16" s="7"/>
      <c r="B16" s="15"/>
      <c r="C16" s="7"/>
      <c r="D16" s="7"/>
      <c r="E16" s="14"/>
      <c r="F16" s="8"/>
      <c r="G16" s="14"/>
      <c r="H16" s="14"/>
      <c r="I16" s="28"/>
      <c r="J16" s="28"/>
      <c r="K16" s="12"/>
      <c r="L16" s="6"/>
    </row>
    <row r="17" spans="1:12" ht="15.75">
      <c r="A17" s="7"/>
      <c r="B17" s="13"/>
      <c r="C17" s="8"/>
      <c r="D17" s="17"/>
      <c r="E17" s="17"/>
      <c r="F17" s="49"/>
      <c r="G17" s="49"/>
      <c r="H17" s="49"/>
      <c r="I17" s="50"/>
      <c r="J17" s="50"/>
      <c r="K17" s="12"/>
      <c r="L17" s="6"/>
    </row>
    <row r="18" spans="1:12">
      <c r="I18" s="4"/>
    </row>
    <row r="19" spans="1:12">
      <c r="I19" s="4"/>
    </row>
    <row r="20" spans="1:12">
      <c r="I20" s="4"/>
    </row>
    <row r="21" spans="1:12">
      <c r="I21" s="4"/>
    </row>
    <row r="22" spans="1:12">
      <c r="I22" s="4"/>
    </row>
    <row r="23" spans="1:12">
      <c r="I23" s="4"/>
    </row>
    <row r="24" spans="1:12">
      <c r="I24" s="4"/>
    </row>
    <row r="25" spans="1:12">
      <c r="I25" s="4"/>
    </row>
    <row r="26" spans="1:12">
      <c r="I26" s="4"/>
    </row>
    <row r="27" spans="1:12">
      <c r="I27" s="4"/>
    </row>
    <row r="28" spans="1:12">
      <c r="I28" s="4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</sheetData>
  <mergeCells count="18">
    <mergeCell ref="F17:H17"/>
    <mergeCell ref="I17:J17"/>
    <mergeCell ref="I3:I5"/>
    <mergeCell ref="J3:J5"/>
    <mergeCell ref="K3:K5"/>
    <mergeCell ref="H3:H5"/>
    <mergeCell ref="F3:F5"/>
    <mergeCell ref="G3:G5"/>
    <mergeCell ref="A11:K11"/>
    <mergeCell ref="A2:K2"/>
    <mergeCell ref="A1:K1"/>
    <mergeCell ref="A10:K10"/>
    <mergeCell ref="A8:J8"/>
    <mergeCell ref="C3:C5"/>
    <mergeCell ref="E3:E5"/>
    <mergeCell ref="A3:A5"/>
    <mergeCell ref="B3:B5"/>
    <mergeCell ref="D3:D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J4"/>
  <sheetViews>
    <sheetView zoomScale="160" zoomScaleNormal="160" workbookViewId="0">
      <selection activeCell="H5" sqref="H5"/>
    </sheetView>
  </sheetViews>
  <sheetFormatPr defaultRowHeight="15"/>
  <sheetData>
    <row r="2" spans="8:10">
      <c r="H2">
        <v>538689.64</v>
      </c>
    </row>
    <row r="3" spans="8:10">
      <c r="H3">
        <v>570429.06999999995</v>
      </c>
      <c r="J3">
        <f>(H2+H3+H4)/3</f>
        <v>599372.91</v>
      </c>
    </row>
    <row r="4" spans="8:10">
      <c r="H4">
        <v>689000.02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ОЦДИ</vt:lpstr>
      <vt:lpstr>Лист1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2026-03-18T10:48:06Z</dcterms:modified>
</cp:coreProperties>
</file>