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455" windowHeight="12345"/>
  </bookViews>
  <sheets>
    <sheet name="Лист1" sheetId="1" r:id="rId1"/>
    <sheet name="Лист2" sheetId="16" r:id="rId2"/>
  </sheets>
  <calcPr calcId="152511" calcMode="manual"/>
</workbook>
</file>

<file path=xl/calcChain.xml><?xml version="1.0" encoding="utf-8"?>
<calcChain xmlns="http://schemas.openxmlformats.org/spreadsheetml/2006/main">
  <c r="K11" i="1" l="1"/>
  <c r="K10" i="1"/>
  <c r="K9" i="1"/>
  <c r="K8" i="1"/>
  <c r="B17" i="1" l="1"/>
  <c r="D18" i="1"/>
  <c r="D19" i="1"/>
  <c r="B18" i="1"/>
  <c r="B19" i="1"/>
  <c r="E18" i="1"/>
  <c r="F18" i="1" s="1"/>
  <c r="G18" i="1" s="1"/>
  <c r="E19" i="1"/>
  <c r="F19" i="1" s="1"/>
  <c r="G19" i="1" s="1"/>
  <c r="H9" i="1"/>
  <c r="I9" i="1" s="1"/>
  <c r="J9" i="1" s="1"/>
  <c r="H10" i="1"/>
  <c r="I10" i="1" s="1"/>
  <c r="J10" i="1" s="1"/>
  <c r="E17" i="1" l="1"/>
  <c r="F17" i="1" l="1"/>
  <c r="D20" i="1"/>
  <c r="D17" i="1"/>
  <c r="B20" i="1"/>
  <c r="H8" i="1"/>
  <c r="I8" i="1" s="1"/>
  <c r="J8" i="1" s="1"/>
  <c r="H11" i="1"/>
  <c r="I11" i="1" s="1"/>
  <c r="J11" i="1" s="1"/>
  <c r="G17" i="1" l="1"/>
  <c r="E20" i="1" l="1"/>
  <c r="F20" i="1" s="1"/>
  <c r="G20" i="1" s="1"/>
  <c r="G21" i="1" s="1"/>
</calcChain>
</file>

<file path=xl/sharedStrings.xml><?xml version="1.0" encoding="utf-8"?>
<sst xmlns="http://schemas.openxmlformats.org/spreadsheetml/2006/main" count="41" uniqueCount="31">
  <si>
    <t>1. Расчет коэфициента вариации</t>
  </si>
  <si>
    <t>1.1. Расчет средней арифмитической  велицины цены единицы товара &lt;Ц&gt;</t>
  </si>
  <si>
    <t>1.2. Расчет среднего квадратичного отклонения &lt;Ϭ&gt;</t>
  </si>
  <si>
    <t>1.3. Расчет коэфициента вариации &lt;V&gt;</t>
  </si>
  <si>
    <t>(Ц1+Ц2+Ц3)/3</t>
  </si>
  <si>
    <t>№ п/п</t>
  </si>
  <si>
    <t>Для определения начальной (максимальной) цены контракта использовано коммерческое предложение, содержащее наименьшую цену, предлагаемую для поставки единицы товара.</t>
  </si>
  <si>
    <t>Ед. изм.</t>
  </si>
  <si>
    <t>Цена расчета А</t>
  </si>
  <si>
    <t>ИТОГО, начальная (максимальная) цена контракта</t>
  </si>
  <si>
    <t>Сводная информация о минимальных значениях цен за единицу товара, расчет НМЦК</t>
  </si>
  <si>
    <t>Наименование объекта закупки (МНН)</t>
  </si>
  <si>
    <t>Кол-во товара необходимое для поставки</t>
  </si>
  <si>
    <t>***где: n-количество поставляемых лекарственных препаратов; 
Цi-цена единицы планируемого к закупке i-го лекарственного препарата с учетом налога на добавленную стоимость (НДС) и оптовой надбавки; Vi-объем поставки i-го лекарственного препарата</t>
  </si>
  <si>
    <t>А. Метод сопоставимых рыночных цен, согласно ч.2-6 ст.22 ФЗ от 05.04.2013 №44-ФЗ</t>
  </si>
  <si>
    <t xml:space="preserve">Обоснование начальной (максимальной) цены контракта, согласно требованиям Приказ Министерства здравоохранения РФ от 19 декабря 2019 г. N 1064н </t>
  </si>
  <si>
    <t>Способы определения цены единицы планируемого к закупке лекарственного препарата (с учетом оптовой надбавки)</t>
  </si>
  <si>
    <t>Расчет НМЦК*</t>
  </si>
  <si>
    <t>Приложение</t>
  </si>
  <si>
    <t>мл</t>
  </si>
  <si>
    <t xml:space="preserve">КАРВЕДИЛОЛ                     Лекарственная форма: Таблетки;
Дозировка: 25мг И/ИЛИ 12,5мг двойном количестве.
</t>
  </si>
  <si>
    <t xml:space="preserve">ДИГОКСИН                   Лекарственная форма: Таблетки;
Дозировка: 0.25 мг.
</t>
  </si>
  <si>
    <t xml:space="preserve">БЕНЗОБАРБИТАЛ                    Лекарственная форма: Таблетки;
Дозировка: 100 мг И/ИЛИ 50мг в двойном количестве.
</t>
  </si>
  <si>
    <t xml:space="preserve">ТОПИРАМАТ                                                                                                        Лекарственная форма: Таблетки, покрытые оболочкой;
Дозировка: 100 мг И/ИЛИ 50 мг в двойном количестве.
</t>
  </si>
  <si>
    <t>шт. (таблетка)</t>
  </si>
  <si>
    <r>
      <t xml:space="preserve">Расчетная цена за единицу Товара от Поставщика №1 вх. </t>
    </r>
    <r>
      <rPr>
        <b/>
        <sz val="9"/>
        <color theme="1"/>
        <rFont val="Times New Roman"/>
        <family val="1"/>
        <charset val="204"/>
      </rPr>
      <t>№ 185 от 05.06.2026, руб.</t>
    </r>
  </si>
  <si>
    <r>
      <t xml:space="preserve">Расчетная цена за единицу Товара  от Поставщика №2 вх. </t>
    </r>
    <r>
      <rPr>
        <b/>
        <sz val="9"/>
        <rFont val="Times New Roman"/>
        <family val="1"/>
        <charset val="204"/>
      </rPr>
      <t>№ 186 от 05.06.2026, руб.</t>
    </r>
  </si>
  <si>
    <t>Зам. начальника ОМС МТ и ИО</t>
  </si>
  <si>
    <t>А.В. Ястребов</t>
  </si>
  <si>
    <r>
      <t xml:space="preserve">Расчетная цена за единицу Товара  от Поставщика №3 вх. </t>
    </r>
    <r>
      <rPr>
        <b/>
        <sz val="9"/>
        <rFont val="Times New Roman"/>
        <family val="1"/>
        <charset val="204"/>
      </rPr>
      <t>№ 197от 10.06.2026, руб.</t>
    </r>
  </si>
  <si>
    <t>Минимальное значение цены за единицу Товара  по всем принятым к расчету источникам информации,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</si>
</sst>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6</xdr:row>
      <xdr:rowOff>38100</xdr:rowOff>
    </xdr:from>
    <xdr:to>
      <xdr:col>8</xdr:col>
      <xdr:colOff>1185923</xdr:colOff>
      <xdr:row>6</xdr:row>
      <xdr:rowOff>419100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257425"/>
          <a:ext cx="1147823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6</xdr:row>
      <xdr:rowOff>85725</xdr:rowOff>
    </xdr:from>
    <xdr:to>
      <xdr:col>9</xdr:col>
      <xdr:colOff>1182686</xdr:colOff>
      <xdr:row>6</xdr:row>
      <xdr:rowOff>424544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05050"/>
          <a:ext cx="1154111" cy="3388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topLeftCell="A5" zoomScaleNormal="100" workbookViewId="0">
      <selection activeCell="F12" sqref="F12"/>
    </sheetView>
  </sheetViews>
  <sheetFormatPr defaultRowHeight="12" x14ac:dyDescent="0.2"/>
  <cols>
    <col min="1" max="1" width="6.140625" style="13" customWidth="1"/>
    <col min="2" max="2" width="32.85546875" style="22" customWidth="1"/>
    <col min="3" max="3" width="11" style="22" customWidth="1"/>
    <col min="4" max="4" width="14" style="20" customWidth="1"/>
    <col min="5" max="5" width="27.7109375" style="18" customWidth="1"/>
    <col min="6" max="7" width="26" style="18" customWidth="1"/>
    <col min="8" max="9" width="18.28515625" style="20" customWidth="1"/>
    <col min="10" max="10" width="21.85546875" style="20" customWidth="1"/>
    <col min="11" max="11" width="22.42578125" style="20" customWidth="1"/>
    <col min="12" max="12" width="19.7109375" style="18" customWidth="1"/>
    <col min="13" max="13" width="20.85546875" style="18" customWidth="1"/>
    <col min="14" max="14" width="18.28515625" style="30" customWidth="1"/>
    <col min="15" max="15" width="21.85546875" style="21" customWidth="1"/>
    <col min="16" max="16" width="10" style="20" customWidth="1"/>
    <col min="17" max="17" width="8.140625" style="13" customWidth="1"/>
    <col min="18" max="16384" width="9.140625" style="13"/>
  </cols>
  <sheetData>
    <row r="1" spans="1:22" ht="19.5" customHeight="1" x14ac:dyDescent="0.2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0"/>
      <c r="M1" s="4"/>
      <c r="N1" s="24"/>
      <c r="O1" s="10"/>
      <c r="P1" s="10"/>
    </row>
    <row r="2" spans="1:22" ht="19.5" customHeight="1" x14ac:dyDescent="0.2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4"/>
      <c r="M2" s="9"/>
      <c r="N2" s="25"/>
      <c r="O2" s="14"/>
      <c r="P2" s="14"/>
    </row>
    <row r="3" spans="1:22" ht="19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6"/>
      <c r="O3" s="9"/>
      <c r="P3" s="9"/>
    </row>
    <row r="4" spans="1:22" ht="19.5" customHeight="1" x14ac:dyDescent="0.2">
      <c r="A4" s="61" t="s">
        <v>14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14"/>
      <c r="M4" s="9"/>
      <c r="N4" s="25"/>
      <c r="O4" s="14"/>
      <c r="P4" s="14"/>
      <c r="Q4" s="11"/>
      <c r="R4" s="11"/>
      <c r="S4" s="11"/>
      <c r="T4" s="11"/>
      <c r="U4" s="11"/>
      <c r="V4" s="11"/>
    </row>
    <row r="5" spans="1:22" ht="78" customHeight="1" x14ac:dyDescent="0.2">
      <c r="A5" s="62" t="s">
        <v>5</v>
      </c>
      <c r="B5" s="58" t="s">
        <v>11</v>
      </c>
      <c r="C5" s="58" t="s">
        <v>7</v>
      </c>
      <c r="D5" s="58" t="s">
        <v>12</v>
      </c>
      <c r="E5" s="53" t="s">
        <v>25</v>
      </c>
      <c r="F5" s="53" t="s">
        <v>26</v>
      </c>
      <c r="G5" s="53" t="s">
        <v>29</v>
      </c>
      <c r="H5" s="65" t="s">
        <v>0</v>
      </c>
      <c r="I5" s="66"/>
      <c r="J5" s="67"/>
      <c r="K5" s="50" t="s">
        <v>6</v>
      </c>
      <c r="L5" s="15"/>
      <c r="M5" s="19"/>
      <c r="N5" s="27"/>
      <c r="O5" s="15"/>
      <c r="P5" s="15"/>
      <c r="Q5" s="11"/>
      <c r="R5" s="11"/>
      <c r="S5" s="11"/>
      <c r="T5" s="11"/>
      <c r="U5" s="11"/>
      <c r="V5" s="11"/>
    </row>
    <row r="6" spans="1:22" ht="57.75" customHeight="1" x14ac:dyDescent="0.2">
      <c r="A6" s="63"/>
      <c r="B6" s="59"/>
      <c r="C6" s="59"/>
      <c r="D6" s="59"/>
      <c r="E6" s="54"/>
      <c r="F6" s="54"/>
      <c r="G6" s="54"/>
      <c r="H6" s="32" t="s">
        <v>1</v>
      </c>
      <c r="I6" s="32" t="s">
        <v>2</v>
      </c>
      <c r="J6" s="32" t="s">
        <v>3</v>
      </c>
      <c r="K6" s="51"/>
      <c r="L6" s="15"/>
      <c r="M6" s="19"/>
      <c r="N6" s="27"/>
      <c r="O6" s="15"/>
      <c r="P6" s="15"/>
      <c r="Q6" s="12"/>
      <c r="R6" s="12"/>
      <c r="S6" s="11"/>
      <c r="T6" s="11"/>
      <c r="U6" s="11"/>
      <c r="V6" s="11"/>
    </row>
    <row r="7" spans="1:22" ht="36" customHeight="1" x14ac:dyDescent="0.2">
      <c r="A7" s="64"/>
      <c r="B7" s="60"/>
      <c r="C7" s="60"/>
      <c r="D7" s="60"/>
      <c r="E7" s="55"/>
      <c r="F7" s="55"/>
      <c r="G7" s="55"/>
      <c r="H7" s="32" t="s">
        <v>4</v>
      </c>
      <c r="I7" s="32"/>
      <c r="J7" s="32"/>
      <c r="K7" s="52"/>
      <c r="L7" s="15"/>
      <c r="M7" s="3"/>
      <c r="N7" s="27"/>
      <c r="O7" s="15"/>
      <c r="P7" s="15"/>
    </row>
    <row r="8" spans="1:22" ht="81" customHeight="1" x14ac:dyDescent="0.2">
      <c r="A8" s="42">
        <v>1</v>
      </c>
      <c r="B8" s="46" t="s">
        <v>20</v>
      </c>
      <c r="C8" s="43" t="s">
        <v>24</v>
      </c>
      <c r="D8" s="44">
        <v>600</v>
      </c>
      <c r="E8" s="48">
        <v>6.84</v>
      </c>
      <c r="F8" s="48">
        <v>6.83</v>
      </c>
      <c r="G8" s="48">
        <v>4.68</v>
      </c>
      <c r="H8" s="45">
        <f t="shared" ref="H8:H11" si="0">(E8+F8+G8)/3</f>
        <v>6.1166666666666671</v>
      </c>
      <c r="I8" s="45">
        <f t="shared" ref="I8:I11" si="1">SQRT((((E8-H8)*(E8-H8))+((F8-H8)*(F8-H8))+((G8-H8)*(G8-H8)))/2)</f>
        <v>1.2441998767615008</v>
      </c>
      <c r="J8" s="45">
        <f t="shared" ref="J8:J11" si="2">I8/H8*100</f>
        <v>20.341142399370586</v>
      </c>
      <c r="K8" s="49">
        <f>SMALL(E8:F8:G8,1)</f>
        <v>4.68</v>
      </c>
      <c r="L8" s="5"/>
      <c r="M8" s="2"/>
      <c r="N8" s="28"/>
      <c r="O8" s="6"/>
      <c r="P8" s="3"/>
    </row>
    <row r="9" spans="1:22" ht="61.5" customHeight="1" x14ac:dyDescent="0.2">
      <c r="A9" s="42">
        <v>2</v>
      </c>
      <c r="B9" s="46" t="s">
        <v>21</v>
      </c>
      <c r="C9" s="43" t="s">
        <v>24</v>
      </c>
      <c r="D9" s="44">
        <v>150</v>
      </c>
      <c r="E9" s="48">
        <v>2.31</v>
      </c>
      <c r="F9" s="48">
        <v>2.31</v>
      </c>
      <c r="G9" s="48">
        <v>1.86</v>
      </c>
      <c r="H9" s="45">
        <f t="shared" si="0"/>
        <v>2.16</v>
      </c>
      <c r="I9" s="45">
        <f t="shared" si="1"/>
        <v>0.25980762113533157</v>
      </c>
      <c r="J9" s="45">
        <f t="shared" si="2"/>
        <v>12.028130608117202</v>
      </c>
      <c r="K9" s="49">
        <f>SMALL(E9:F9:G9,1)</f>
        <v>1.86</v>
      </c>
      <c r="L9" s="5"/>
      <c r="M9" s="2"/>
      <c r="N9" s="28"/>
      <c r="O9" s="6"/>
      <c r="P9" s="3"/>
    </row>
    <row r="10" spans="1:22" ht="78.75" customHeight="1" x14ac:dyDescent="0.2">
      <c r="A10" s="42">
        <v>3</v>
      </c>
      <c r="B10" s="46" t="s">
        <v>22</v>
      </c>
      <c r="C10" s="43" t="s">
        <v>24</v>
      </c>
      <c r="D10" s="44">
        <v>800</v>
      </c>
      <c r="E10" s="48">
        <v>2.97</v>
      </c>
      <c r="F10" s="48">
        <v>2.97</v>
      </c>
      <c r="G10" s="48">
        <v>2.74</v>
      </c>
      <c r="H10" s="45">
        <f t="shared" si="0"/>
        <v>2.8933333333333331</v>
      </c>
      <c r="I10" s="45">
        <f t="shared" si="1"/>
        <v>0.13279056191361391</v>
      </c>
      <c r="J10" s="45">
        <f t="shared" si="2"/>
        <v>4.5895355500096979</v>
      </c>
      <c r="K10" s="49">
        <f>SMALL(E10:F10:G10,1)</f>
        <v>2.74</v>
      </c>
      <c r="L10" s="5"/>
      <c r="M10" s="2"/>
      <c r="N10" s="28"/>
      <c r="O10" s="6"/>
      <c r="P10" s="3"/>
    </row>
    <row r="11" spans="1:22" ht="96.75" customHeight="1" x14ac:dyDescent="0.2">
      <c r="A11" s="42">
        <v>4</v>
      </c>
      <c r="B11" s="46" t="s">
        <v>23</v>
      </c>
      <c r="C11" s="43" t="s">
        <v>24</v>
      </c>
      <c r="D11" s="44">
        <v>900</v>
      </c>
      <c r="E11" s="48">
        <v>23.34</v>
      </c>
      <c r="F11" s="48">
        <v>23.34</v>
      </c>
      <c r="G11" s="48">
        <v>14.73</v>
      </c>
      <c r="H11" s="45">
        <f t="shared" si="0"/>
        <v>20.47</v>
      </c>
      <c r="I11" s="45">
        <f t="shared" si="1"/>
        <v>4.9709858177226778</v>
      </c>
      <c r="J11" s="45">
        <f t="shared" si="2"/>
        <v>24.284249231669165</v>
      </c>
      <c r="K11" s="49">
        <f>SMALL(E11:F11:G11,1)</f>
        <v>14.73</v>
      </c>
      <c r="L11" s="5"/>
      <c r="M11" s="2"/>
      <c r="N11" s="28"/>
      <c r="O11" s="6"/>
      <c r="P11" s="3"/>
    </row>
    <row r="12" spans="1:22" ht="23.25" customHeight="1" x14ac:dyDescent="0.2">
      <c r="A12" s="16"/>
      <c r="B12" s="16"/>
      <c r="C12" s="16"/>
      <c r="D12" s="16"/>
      <c r="E12" s="16"/>
      <c r="F12" s="16"/>
      <c r="G12" s="16"/>
      <c r="H12" s="7"/>
      <c r="I12" s="7"/>
      <c r="J12" s="7"/>
      <c r="K12" s="3"/>
      <c r="L12" s="5"/>
      <c r="M12" s="2"/>
      <c r="N12" s="28"/>
      <c r="O12" s="6"/>
      <c r="P12" s="3"/>
    </row>
    <row r="13" spans="1:22" ht="5.25" customHeight="1" x14ac:dyDescent="0.2">
      <c r="A13" s="3"/>
      <c r="B13" s="9"/>
      <c r="C13" s="34"/>
      <c r="D13" s="4"/>
      <c r="E13" s="3"/>
      <c r="L13" s="5"/>
      <c r="M13" s="2"/>
      <c r="N13" s="28"/>
      <c r="O13" s="6"/>
      <c r="P13" s="3"/>
    </row>
    <row r="14" spans="1:22" s="17" customFormat="1" x14ac:dyDescent="0.2">
      <c r="A14" s="68" t="s">
        <v>10</v>
      </c>
      <c r="B14" s="69"/>
      <c r="C14" s="69"/>
      <c r="D14" s="69"/>
      <c r="E14" s="69"/>
      <c r="F14" s="69"/>
      <c r="G14" s="69"/>
      <c r="H14" s="20"/>
      <c r="I14" s="20"/>
      <c r="J14" s="38"/>
      <c r="K14" s="28"/>
      <c r="L14" s="16"/>
      <c r="M14" s="35"/>
      <c r="N14" s="29"/>
      <c r="O14" s="6"/>
      <c r="P14" s="3"/>
    </row>
    <row r="15" spans="1:22" ht="48" x14ac:dyDescent="0.2">
      <c r="A15" s="62" t="s">
        <v>5</v>
      </c>
      <c r="B15" s="72" t="s">
        <v>11</v>
      </c>
      <c r="C15" s="72" t="s">
        <v>7</v>
      </c>
      <c r="D15" s="58" t="s">
        <v>12</v>
      </c>
      <c r="E15" s="37" t="s">
        <v>16</v>
      </c>
      <c r="F15" s="58" t="s">
        <v>30</v>
      </c>
      <c r="G15" s="58" t="s">
        <v>17</v>
      </c>
      <c r="K15" s="30"/>
      <c r="L15" s="21"/>
      <c r="M15" s="20"/>
      <c r="N15" s="13"/>
      <c r="O15" s="13"/>
      <c r="P15" s="13"/>
    </row>
    <row r="16" spans="1:22" x14ac:dyDescent="0.2">
      <c r="A16" s="64"/>
      <c r="B16" s="73"/>
      <c r="C16" s="73"/>
      <c r="D16" s="60"/>
      <c r="E16" s="8" t="s">
        <v>8</v>
      </c>
      <c r="F16" s="60"/>
      <c r="G16" s="60"/>
      <c r="K16" s="13"/>
      <c r="L16" s="13"/>
      <c r="M16" s="13"/>
      <c r="N16" s="13"/>
      <c r="O16" s="13"/>
      <c r="P16" s="13"/>
    </row>
    <row r="17" spans="1:16" ht="72" customHeight="1" x14ac:dyDescent="0.2">
      <c r="A17" s="33">
        <v>1</v>
      </c>
      <c r="B17" s="47" t="str">
        <f>B8</f>
        <v xml:space="preserve">КАРВЕДИЛОЛ                     Лекарственная форма: Таблетки;
Дозировка: 25мг И/ИЛИ 12,5мг двойном количестве.
</v>
      </c>
      <c r="C17" s="39" t="s">
        <v>19</v>
      </c>
      <c r="D17" s="1">
        <f>D8</f>
        <v>600</v>
      </c>
      <c r="E17" s="41">
        <f>K8</f>
        <v>4.68</v>
      </c>
      <c r="F17" s="40">
        <f t="shared" ref="F17:F20" si="3">ROUND(E17,5)</f>
        <v>4.68</v>
      </c>
      <c r="G17" s="40">
        <f t="shared" ref="G17:G20" si="4">F17*D17</f>
        <v>2808</v>
      </c>
      <c r="K17" s="13"/>
      <c r="L17" s="13"/>
      <c r="M17" s="13"/>
      <c r="N17" s="13"/>
      <c r="O17" s="13"/>
      <c r="P17" s="13"/>
    </row>
    <row r="18" spans="1:16" ht="63.75" customHeight="1" x14ac:dyDescent="0.2">
      <c r="A18" s="33">
        <v>2</v>
      </c>
      <c r="B18" s="47" t="str">
        <f t="shared" ref="B18:B19" si="5">B9</f>
        <v xml:space="preserve">ДИГОКСИН                   Лекарственная форма: Таблетки;
Дозировка: 0.25 мг.
</v>
      </c>
      <c r="C18" s="39" t="s">
        <v>19</v>
      </c>
      <c r="D18" s="1">
        <f t="shared" ref="D18:D19" si="6">D9</f>
        <v>150</v>
      </c>
      <c r="E18" s="41">
        <f t="shared" ref="E18:E19" si="7">K9</f>
        <v>1.86</v>
      </c>
      <c r="F18" s="40">
        <f t="shared" si="3"/>
        <v>1.86</v>
      </c>
      <c r="G18" s="40">
        <f t="shared" si="4"/>
        <v>279</v>
      </c>
      <c r="K18" s="13"/>
      <c r="L18" s="13"/>
      <c r="M18" s="13"/>
      <c r="N18" s="13"/>
      <c r="O18" s="13"/>
      <c r="P18" s="13"/>
    </row>
    <row r="19" spans="1:16" ht="63.75" customHeight="1" x14ac:dyDescent="0.2">
      <c r="A19" s="33">
        <v>3</v>
      </c>
      <c r="B19" s="47" t="str">
        <f t="shared" si="5"/>
        <v xml:space="preserve">БЕНЗОБАРБИТАЛ                    Лекарственная форма: Таблетки;
Дозировка: 100 мг И/ИЛИ 50мг в двойном количестве.
</v>
      </c>
      <c r="C19" s="39" t="s">
        <v>19</v>
      </c>
      <c r="D19" s="1">
        <f t="shared" si="6"/>
        <v>800</v>
      </c>
      <c r="E19" s="41">
        <f t="shared" si="7"/>
        <v>2.74</v>
      </c>
      <c r="F19" s="40">
        <f t="shared" si="3"/>
        <v>2.74</v>
      </c>
      <c r="G19" s="40">
        <f t="shared" si="4"/>
        <v>2192</v>
      </c>
      <c r="K19" s="13"/>
      <c r="L19" s="13"/>
      <c r="M19" s="13"/>
      <c r="N19" s="13"/>
      <c r="O19" s="13"/>
      <c r="P19" s="13"/>
    </row>
    <row r="20" spans="1:16" ht="75" customHeight="1" x14ac:dyDescent="0.2">
      <c r="A20" s="33">
        <v>4</v>
      </c>
      <c r="B20" s="47" t="str">
        <f>B11</f>
        <v xml:space="preserve">ТОПИРАМАТ                                                                                                        Лекарственная форма: Таблетки, покрытые оболочкой;
Дозировка: 100 мг И/ИЛИ 50 мг в двойном количестве.
</v>
      </c>
      <c r="C20" s="39" t="s">
        <v>19</v>
      </c>
      <c r="D20" s="1">
        <f>D11</f>
        <v>900</v>
      </c>
      <c r="E20" s="41">
        <f>K11</f>
        <v>14.73</v>
      </c>
      <c r="F20" s="40">
        <f t="shared" si="3"/>
        <v>14.73</v>
      </c>
      <c r="G20" s="40">
        <f t="shared" si="4"/>
        <v>13257</v>
      </c>
      <c r="K20" s="13"/>
      <c r="L20" s="13"/>
      <c r="M20" s="13"/>
      <c r="N20" s="13"/>
      <c r="O20" s="13"/>
      <c r="P20" s="13"/>
    </row>
    <row r="21" spans="1:16" ht="18" customHeight="1" x14ac:dyDescent="0.2">
      <c r="A21" s="70" t="s">
        <v>9</v>
      </c>
      <c r="B21" s="70"/>
      <c r="C21" s="70"/>
      <c r="D21" s="70"/>
      <c r="E21" s="70"/>
      <c r="F21" s="70"/>
      <c r="G21" s="41">
        <f>SUM(G17:G20)</f>
        <v>18536</v>
      </c>
      <c r="K21" s="13"/>
      <c r="L21" s="13"/>
      <c r="M21" s="13"/>
      <c r="N21" s="13"/>
      <c r="O21" s="13"/>
      <c r="P21" s="13"/>
    </row>
    <row r="22" spans="1:16" ht="31.5" customHeight="1" x14ac:dyDescent="0.2">
      <c r="A22" s="71" t="s">
        <v>13</v>
      </c>
      <c r="B22" s="71"/>
      <c r="C22" s="71"/>
      <c r="D22" s="71"/>
      <c r="E22" s="71"/>
      <c r="F22" s="71"/>
      <c r="G22" s="71"/>
      <c r="K22" s="36"/>
      <c r="L22" s="36"/>
      <c r="M22" s="36"/>
      <c r="N22" s="13"/>
      <c r="O22" s="13"/>
      <c r="P22" s="13"/>
    </row>
    <row r="23" spans="1:16" ht="12" customHeight="1" x14ac:dyDescent="0.2">
      <c r="K23" s="28"/>
      <c r="L23" s="36"/>
      <c r="M23" s="36"/>
      <c r="N23" s="13"/>
      <c r="O23" s="13"/>
      <c r="P23" s="13"/>
    </row>
    <row r="24" spans="1:16" x14ac:dyDescent="0.2">
      <c r="B24" s="13" t="s">
        <v>27</v>
      </c>
      <c r="G24" s="18" t="s">
        <v>28</v>
      </c>
      <c r="M24" s="36"/>
      <c r="N24" s="13"/>
      <c r="O24" s="13"/>
      <c r="P24" s="13"/>
    </row>
    <row r="25" spans="1:16" ht="33.75" customHeight="1" x14ac:dyDescent="0.2">
      <c r="M25" s="4"/>
      <c r="N25" s="13"/>
      <c r="O25" s="13"/>
      <c r="P25" s="13"/>
    </row>
    <row r="28" spans="1:16" x14ac:dyDescent="0.2">
      <c r="M28" s="23"/>
      <c r="N28" s="31"/>
      <c r="O28" s="13"/>
      <c r="P28" s="13"/>
    </row>
    <row r="29" spans="1:16" x14ac:dyDescent="0.2">
      <c r="M29" s="23"/>
      <c r="N29" s="31"/>
      <c r="O29" s="13"/>
      <c r="P29" s="13"/>
    </row>
    <row r="30" spans="1:16" x14ac:dyDescent="0.2">
      <c r="M30" s="23"/>
      <c r="N30" s="31"/>
      <c r="O30" s="13"/>
      <c r="P30" s="13"/>
    </row>
    <row r="31" spans="1:16" x14ac:dyDescent="0.2">
      <c r="M31" s="23"/>
      <c r="N31" s="31"/>
      <c r="O31" s="13"/>
      <c r="P31" s="13"/>
    </row>
    <row r="32" spans="1:16" x14ac:dyDescent="0.2">
      <c r="M32" s="23"/>
      <c r="N32" s="31"/>
      <c r="O32" s="13"/>
      <c r="P32" s="13"/>
    </row>
    <row r="33" spans="13:16" x14ac:dyDescent="0.2">
      <c r="M33" s="23"/>
      <c r="N33" s="31"/>
      <c r="O33" s="13"/>
      <c r="P33" s="13"/>
    </row>
    <row r="34" spans="13:16" x14ac:dyDescent="0.2">
      <c r="M34" s="23"/>
      <c r="N34" s="31"/>
      <c r="O34" s="13"/>
      <c r="P34" s="13"/>
    </row>
    <row r="35" spans="13:16" x14ac:dyDescent="0.2">
      <c r="M35" s="23"/>
      <c r="N35" s="31"/>
      <c r="O35" s="13"/>
      <c r="P35" s="13"/>
    </row>
    <row r="36" spans="13:16" x14ac:dyDescent="0.2">
      <c r="M36" s="23"/>
      <c r="N36" s="31"/>
      <c r="O36" s="13"/>
      <c r="P36" s="13"/>
    </row>
    <row r="37" spans="13:16" x14ac:dyDescent="0.2">
      <c r="M37" s="23"/>
      <c r="N37" s="31"/>
      <c r="O37" s="13"/>
      <c r="P37" s="13"/>
    </row>
    <row r="38" spans="13:16" x14ac:dyDescent="0.2">
      <c r="M38" s="23"/>
      <c r="N38" s="31"/>
      <c r="O38" s="13"/>
      <c r="P38" s="13"/>
    </row>
    <row r="39" spans="13:16" x14ac:dyDescent="0.2">
      <c r="M39" s="23"/>
      <c r="N39" s="31"/>
      <c r="O39" s="13"/>
      <c r="P39" s="13"/>
    </row>
    <row r="40" spans="13:16" x14ac:dyDescent="0.2">
      <c r="M40" s="23"/>
      <c r="N40" s="31"/>
      <c r="O40" s="13"/>
      <c r="P40" s="13"/>
    </row>
    <row r="41" spans="13:16" x14ac:dyDescent="0.2">
      <c r="M41" s="23"/>
      <c r="N41" s="31"/>
      <c r="O41" s="13"/>
      <c r="P41" s="13"/>
    </row>
    <row r="42" spans="13:16" x14ac:dyDescent="0.2">
      <c r="M42" s="23"/>
      <c r="N42" s="31"/>
      <c r="O42" s="13"/>
      <c r="P42" s="13"/>
    </row>
    <row r="43" spans="13:16" x14ac:dyDescent="0.2">
      <c r="M43" s="23"/>
      <c r="N43" s="31"/>
      <c r="O43" s="13"/>
      <c r="P43" s="13"/>
    </row>
    <row r="44" spans="13:16" x14ac:dyDescent="0.2">
      <c r="M44" s="23"/>
      <c r="N44" s="31"/>
      <c r="O44" s="13"/>
      <c r="P44" s="13"/>
    </row>
    <row r="45" spans="13:16" x14ac:dyDescent="0.2">
      <c r="M45" s="23"/>
      <c r="N45" s="31"/>
      <c r="O45" s="13"/>
      <c r="P45" s="13"/>
    </row>
    <row r="46" spans="13:16" x14ac:dyDescent="0.2">
      <c r="M46" s="23"/>
      <c r="N46" s="31"/>
      <c r="O46" s="13"/>
      <c r="P46" s="13"/>
    </row>
    <row r="47" spans="13:16" x14ac:dyDescent="0.2">
      <c r="M47" s="23"/>
      <c r="N47" s="31"/>
      <c r="O47" s="13"/>
      <c r="P47" s="13"/>
    </row>
    <row r="48" spans="13:16" x14ac:dyDescent="0.2">
      <c r="M48" s="23"/>
      <c r="N48" s="31"/>
      <c r="O48" s="13"/>
      <c r="P48" s="13"/>
    </row>
    <row r="49" spans="13:16" x14ac:dyDescent="0.2">
      <c r="M49" s="23"/>
      <c r="N49" s="31"/>
      <c r="O49" s="13"/>
      <c r="P49" s="13"/>
    </row>
  </sheetData>
  <mergeCells count="21">
    <mergeCell ref="A14:G14"/>
    <mergeCell ref="A21:F21"/>
    <mergeCell ref="A22:G22"/>
    <mergeCell ref="F15:F16"/>
    <mergeCell ref="A15:A16"/>
    <mergeCell ref="B15:B16"/>
    <mergeCell ref="C15:C16"/>
    <mergeCell ref="D15:D16"/>
    <mergeCell ref="G15:G16"/>
    <mergeCell ref="K5:K7"/>
    <mergeCell ref="F5:F7"/>
    <mergeCell ref="A2:K2"/>
    <mergeCell ref="A1:K1"/>
    <mergeCell ref="C5:C7"/>
    <mergeCell ref="A4:K4"/>
    <mergeCell ref="A5:A7"/>
    <mergeCell ref="H5:J5"/>
    <mergeCell ref="B5:B7"/>
    <mergeCell ref="D5:D7"/>
    <mergeCell ref="E5:E7"/>
    <mergeCell ref="G5:G7"/>
  </mergeCells>
  <pageMargins left="0.25" right="0.25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2026-06-10T11:26:43Z</dcterms:modified>
</cp:coreProperties>
</file>