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Тыл МЧС России\Государственные контракты\закупки 2026 год\Страхование жизни\"/>
    </mc:Choice>
  </mc:AlternateContent>
  <bookViews>
    <workbookView xWindow="0" yWindow="0" windowWidth="20835" windowHeight="10350"/>
  </bookViews>
  <sheets>
    <sheet name="А4 НМЦК" sheetId="13" r:id="rId1"/>
  </sheets>
  <definedNames>
    <definedName name="_xlnm.Print_Titles" localSheetId="0">'А4 НМЦК'!$6:$7</definedName>
    <definedName name="_xlnm.Print_Area" localSheetId="0">'А4 НМЦК'!$A$1:$O$12</definedName>
  </definedNames>
  <calcPr calcId="152511"/>
</workbook>
</file>

<file path=xl/calcChain.xml><?xml version="1.0" encoding="utf-8"?>
<calcChain xmlns="http://schemas.openxmlformats.org/spreadsheetml/2006/main">
  <c r="O8" i="13" l="1"/>
  <c r="O9" i="13" l="1"/>
  <c r="J8" i="13"/>
  <c r="K8" i="13" s="1"/>
  <c r="L8" i="13" s="1"/>
  <c r="M8" i="13"/>
</calcChain>
</file>

<file path=xl/sharedStrings.xml><?xml version="1.0" encoding="utf-8"?>
<sst xmlns="http://schemas.openxmlformats.org/spreadsheetml/2006/main" count="29" uniqueCount="29">
  <si>
    <t>Используемый метод определения НМЦК :</t>
  </si>
  <si>
    <t>№ п/п</t>
  </si>
  <si>
    <t>Ед. изм</t>
  </si>
  <si>
    <t>Кол-во</t>
  </si>
  <si>
    <t>Коммерческие предложения (руб./ед.изм.)</t>
  </si>
  <si>
    <t>Применяемый коэффициент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</si>
  <si>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</si>
  <si>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</si>
  <si>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</si>
  <si>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</si>
  <si>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</si>
  <si>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-</t>
  </si>
  <si>
    <t>Обоснование начальной (максимальной) цены контракта</t>
  </si>
  <si>
    <t>Цена согласно норматива</t>
  </si>
  <si>
    <t>Наименование объекта закупки</t>
  </si>
  <si>
    <t>КП №1</t>
  </si>
  <si>
    <t>КП №2</t>
  </si>
  <si>
    <t>КП №3</t>
  </si>
  <si>
    <t>метод сопоставимых рыночных цен (анализа рынка) в соответствии с Федеральным законом от 05.04.2013 №44-ФЗ</t>
  </si>
  <si>
    <t>человек</t>
  </si>
  <si>
    <r>
      <rPr>
        <b/>
        <sz val="10"/>
        <rFont val="Times New Roman"/>
        <family val="1"/>
        <charset val="204"/>
      </rPr>
      <t>Расчет Н(М)ЦК по формуле</t>
    </r>
    <r>
      <rPr>
        <sz val="10"/>
        <rFont val="Times New Roman"/>
        <family val="1"/>
        <charset val="204"/>
      </rPr>
      <t xml:space="preserve">     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</si>
  <si>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Н(М)ЦК, ЦКЕП контракта с учетом количества ТРУ (руб.)</t>
  </si>
  <si>
    <t xml:space="preserve">Оказание услуг по страхованию жизни личного состава </t>
  </si>
  <si>
    <t>ИТОГО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</si>
  <si>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
</t>
  </si>
  <si>
    <t xml:space="preserve">на оказание услуг по страхованию жизни личного состава </t>
  </si>
  <si>
    <t>Используется информация, полученная по ранее направленным запросам заказчика о предоставлении ценовой информации от Исполнителей, осуществляющих оказание услуг, планируемых к закупкам.</t>
  </si>
  <si>
    <r>
      <rPr>
        <b/>
        <sz val="13"/>
        <rFont val="Times New Roman"/>
        <family val="1"/>
        <charset val="204"/>
      </rPr>
      <t>В соответствии с прилагаемым расчетом и с учетом выделенных лимитов бюджетных обязательств на 2026 год,  начальная (максимальная) цена контракта составит</t>
    </r>
    <r>
      <rPr>
        <b/>
        <sz val="14"/>
        <rFont val="Times New Roman"/>
        <family val="1"/>
        <charset val="204"/>
      </rPr>
      <t xml:space="preserve"> 14 059,80 </t>
    </r>
    <r>
      <rPr>
        <b/>
        <sz val="13"/>
        <rFont val="Times New Roman"/>
        <family val="1"/>
        <charset val="204"/>
      </rPr>
      <t>руб.</t>
    </r>
  </si>
  <si>
    <t>Цена наименьшего предложения за единицу изм.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</si>
</sst>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22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3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7" fillId="0" borderId="0" xfId="0" applyFont="1" applyAlignment="1">
      <alignment vertical="center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0" xfId="0" applyFont="1"/>
    <xf numFmtId="0" fontId="13" fillId="0" borderId="0" xfId="0" applyFont="1" applyAlignment="1" applyProtection="1">
      <alignment wrapText="1"/>
      <protection locked="0"/>
    </xf>
    <xf numFmtId="165" fontId="13" fillId="0" borderId="0" xfId="0" applyNumberFormat="1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2" fontId="12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Fill="1" applyAlignment="1" applyProtection="1">
      <alignment vertical="center"/>
      <protection locked="0"/>
    </xf>
    <xf numFmtId="0" fontId="17" fillId="0" borderId="0" xfId="0" applyFont="1" applyFill="1" applyAlignment="1" applyProtection="1">
      <alignment vertical="center"/>
      <protection locked="0"/>
    </xf>
    <xf numFmtId="0" fontId="16" fillId="0" borderId="0" xfId="0" applyFont="1" applyAlignment="1">
      <alignment horizontal="left"/>
    </xf>
    <xf numFmtId="0" fontId="17" fillId="0" borderId="0" xfId="0" applyFont="1"/>
    <xf numFmtId="0" fontId="16" fillId="0" borderId="0" xfId="0" applyFont="1" applyAlignment="1" applyProtection="1">
      <alignment vertical="top" wrapText="1"/>
      <protection locked="0"/>
    </xf>
    <xf numFmtId="0" fontId="16" fillId="0" borderId="0" xfId="0" applyFont="1" applyAlignment="1" applyProtection="1">
      <alignment wrapText="1"/>
      <protection locked="0"/>
    </xf>
    <xf numFmtId="165" fontId="16" fillId="0" borderId="0" xfId="0" applyNumberFormat="1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vertical="center"/>
      <protection locked="0"/>
    </xf>
    <xf numFmtId="0" fontId="19" fillId="0" borderId="3" xfId="0" applyNumberFormat="1" applyFont="1" applyFill="1" applyBorder="1" applyAlignment="1">
      <alignment horizontal="center" vertical="center" wrapText="1"/>
    </xf>
    <xf numFmtId="4" fontId="19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20" fillId="0" borderId="4" xfId="0" applyFont="1" applyFill="1" applyBorder="1" applyAlignment="1">
      <alignment horizontal="center" vertical="center" textRotation="90" wrapText="1"/>
    </xf>
    <xf numFmtId="0" fontId="19" fillId="0" borderId="3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952500</xdr:rowOff>
    </xdr:from>
    <xdr:to>
      <xdr:col>12</xdr:col>
      <xdr:colOff>0</xdr:colOff>
      <xdr:row>6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58075" y="37719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923925</xdr:rowOff>
    </xdr:from>
    <xdr:to>
      <xdr:col>10</xdr:col>
      <xdr:colOff>1019175</xdr:colOff>
      <xdr:row>6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429375" y="37433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142875</xdr:colOff>
      <xdr:row>6</xdr:row>
      <xdr:rowOff>1447800</xdr:rowOff>
    </xdr:from>
    <xdr:to>
      <xdr:col>12</xdr:col>
      <xdr:colOff>1628775</xdr:colOff>
      <xdr:row>6</xdr:row>
      <xdr:rowOff>1638300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401300" y="36766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361950</xdr:colOff>
      <xdr:row>6</xdr:row>
      <xdr:rowOff>1228725</xdr:rowOff>
    </xdr:from>
    <xdr:to>
      <xdr:col>12</xdr:col>
      <xdr:colOff>514350</xdr:colOff>
      <xdr:row>6</xdr:row>
      <xdr:rowOff>1457325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20375" y="34575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view="pageBreakPreview" zoomScaleSheetLayoutView="100" workbookViewId="0">
      <selection activeCell="M8" sqref="M8"/>
    </sheetView>
  </sheetViews>
  <sheetFormatPr defaultRowHeight="12.75" x14ac:dyDescent="0.2"/>
  <cols>
    <col min="1" max="1" width="5" style="4" customWidth="1"/>
    <col min="2" max="2" width="43" style="4" customWidth="1"/>
    <col min="3" max="3" width="10.7109375" style="4" customWidth="1"/>
    <col min="4" max="4" width="12.85546875" style="4" customWidth="1"/>
    <col min="5" max="7" width="10.7109375" style="4" customWidth="1"/>
    <col min="8" max="8" width="6.5703125" style="4" customWidth="1"/>
    <col min="9" max="9" width="9.5703125" style="4" customWidth="1"/>
    <col min="10" max="10" width="9.140625" style="4" customWidth="1"/>
    <col min="11" max="12" width="12.42578125" style="4" customWidth="1"/>
    <col min="13" max="13" width="25.5703125" style="4" customWidth="1"/>
    <col min="14" max="14" width="15.7109375" style="4" customWidth="1"/>
    <col min="15" max="15" width="28.42578125" style="4" customWidth="1"/>
    <col min="16" max="16" width="16.5703125" style="4" customWidth="1"/>
    <col min="17" max="17" width="15.140625" style="4" customWidth="1"/>
    <col min="18" max="16384" width="9.140625" style="4"/>
  </cols>
  <sheetData>
    <row r="1" spans="1:16" s="1" customFormat="1" ht="24.95" customHeight="1" x14ac:dyDescent="0.3">
      <c r="A1" s="48" t="s">
        <v>12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6" s="1" customFormat="1" ht="27" customHeight="1" x14ac:dyDescent="0.3">
      <c r="A2" s="48" t="s">
        <v>25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6" s="1" customFormat="1" ht="21.75" customHeight="1" x14ac:dyDescent="0.3">
      <c r="A3" s="49" t="s">
        <v>26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6" s="1" customFormat="1" ht="15.7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s="1" customFormat="1" ht="39.75" customHeight="1" x14ac:dyDescent="0.3">
      <c r="A5" s="3"/>
      <c r="B5" s="3" t="s">
        <v>0</v>
      </c>
      <c r="C5" s="58" t="s">
        <v>18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16" ht="46.5" customHeight="1" x14ac:dyDescent="0.2">
      <c r="A6" s="50" t="s">
        <v>1</v>
      </c>
      <c r="B6" s="50" t="s">
        <v>14</v>
      </c>
      <c r="C6" s="51" t="s">
        <v>2</v>
      </c>
      <c r="D6" s="51" t="s">
        <v>3</v>
      </c>
      <c r="E6" s="53" t="s">
        <v>4</v>
      </c>
      <c r="F6" s="54"/>
      <c r="G6" s="54"/>
      <c r="H6" s="55" t="s">
        <v>5</v>
      </c>
      <c r="I6" s="44" t="s">
        <v>6</v>
      </c>
      <c r="J6" s="45"/>
      <c r="K6" s="45"/>
      <c r="L6" s="46"/>
      <c r="M6" s="57" t="s">
        <v>7</v>
      </c>
      <c r="N6" s="57"/>
      <c r="O6" s="57"/>
    </row>
    <row r="7" spans="1:16" ht="132" customHeight="1" x14ac:dyDescent="0.2">
      <c r="A7" s="50"/>
      <c r="B7" s="51"/>
      <c r="C7" s="52"/>
      <c r="D7" s="52"/>
      <c r="E7" s="33" t="s">
        <v>15</v>
      </c>
      <c r="F7" s="33" t="s">
        <v>16</v>
      </c>
      <c r="G7" s="34" t="s">
        <v>17</v>
      </c>
      <c r="H7" s="56"/>
      <c r="I7" s="37" t="s">
        <v>13</v>
      </c>
      <c r="J7" s="36" t="s">
        <v>8</v>
      </c>
      <c r="K7" s="36" t="s">
        <v>9</v>
      </c>
      <c r="L7" s="5" t="s">
        <v>10</v>
      </c>
      <c r="M7" s="6" t="s">
        <v>20</v>
      </c>
      <c r="N7" s="36" t="s">
        <v>28</v>
      </c>
      <c r="O7" s="36" t="s">
        <v>21</v>
      </c>
    </row>
    <row r="8" spans="1:16" ht="65.25" customHeight="1" x14ac:dyDescent="0.2">
      <c r="A8" s="7">
        <v>1</v>
      </c>
      <c r="B8" s="35" t="s">
        <v>22</v>
      </c>
      <c r="C8" s="7" t="s">
        <v>19</v>
      </c>
      <c r="D8" s="31">
        <v>60</v>
      </c>
      <c r="E8" s="32">
        <v>240</v>
      </c>
      <c r="F8" s="32">
        <v>234.33</v>
      </c>
      <c r="G8" s="32">
        <v>245</v>
      </c>
      <c r="H8" s="32" t="s">
        <v>11</v>
      </c>
      <c r="I8" s="32">
        <v>234.52</v>
      </c>
      <c r="J8" s="32">
        <f>AVERAGE(E8:G8)</f>
        <v>239.77666666666667</v>
      </c>
      <c r="K8" s="32">
        <f>SQRT(((SUM((POWER(F8-J8,2)),(POWER(E8-J8,2)),(POWER(G8-J8,2)))/(3-1))))</f>
        <v>5.3385047844254352</v>
      </c>
      <c r="L8" s="32">
        <f>K8/J8*100</f>
        <v>2.2264488278365016</v>
      </c>
      <c r="M8" s="32">
        <f>((D8/3)*(SUM(E8:G8)))</f>
        <v>14386.6</v>
      </c>
      <c r="N8" s="32">
        <v>234.33</v>
      </c>
      <c r="O8" s="32">
        <f>N8*D8</f>
        <v>14059.800000000001</v>
      </c>
    </row>
    <row r="9" spans="1:16" s="8" customFormat="1" ht="30" customHeight="1" x14ac:dyDescent="0.25">
      <c r="A9" s="16"/>
      <c r="B9" s="38"/>
      <c r="C9" s="16"/>
      <c r="D9" s="39"/>
      <c r="E9" s="40"/>
      <c r="F9" s="40"/>
      <c r="G9" s="40"/>
      <c r="H9" s="40"/>
      <c r="I9" s="40"/>
      <c r="J9" s="40"/>
      <c r="K9" s="40"/>
      <c r="L9" s="40"/>
      <c r="M9" s="40"/>
      <c r="N9" s="40" t="s">
        <v>23</v>
      </c>
      <c r="O9" s="40">
        <f>SUM(O8:O8)</f>
        <v>14059.800000000001</v>
      </c>
    </row>
    <row r="10" spans="1:16" s="8" customFormat="1" ht="19.5" customHeight="1" x14ac:dyDescent="0.25">
      <c r="A10" s="16"/>
      <c r="B10" s="17"/>
      <c r="C10" s="16"/>
      <c r="D10" s="16"/>
      <c r="E10" s="18"/>
      <c r="F10" s="18"/>
      <c r="G10" s="18"/>
      <c r="H10" s="19"/>
      <c r="I10" s="19"/>
      <c r="J10" s="20"/>
      <c r="K10" s="21"/>
      <c r="L10" s="21"/>
      <c r="M10" s="20"/>
      <c r="N10" s="20"/>
      <c r="O10" s="20"/>
    </row>
    <row r="11" spans="1:16" s="9" customFormat="1" ht="41.25" customHeight="1" x14ac:dyDescent="0.25">
      <c r="A11" s="42" t="s">
        <v>27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16" ht="41.25" customHeight="1" x14ac:dyDescent="0.2">
      <c r="A12" s="41" t="s">
        <v>24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</row>
    <row r="13" spans="1:16" s="14" customFormat="1" ht="11.25" customHeight="1" x14ac:dyDescent="0.25">
      <c r="A13" s="10"/>
      <c r="B13" s="10"/>
      <c r="C13" s="10"/>
      <c r="D13" s="11"/>
      <c r="E13" s="12"/>
      <c r="F13" s="13"/>
      <c r="G13" s="13"/>
    </row>
    <row r="14" spans="1:16" s="15" customFormat="1" ht="62.25" customHeight="1" x14ac:dyDescent="0.3">
      <c r="A14" s="43"/>
      <c r="B14" s="43"/>
      <c r="C14" s="43"/>
      <c r="D14" s="43"/>
      <c r="E14" s="43"/>
      <c r="F14" s="22"/>
      <c r="G14" s="22"/>
      <c r="H14" s="22"/>
      <c r="I14" s="22"/>
      <c r="J14" s="22"/>
      <c r="K14" s="22"/>
      <c r="L14" s="22"/>
      <c r="M14" s="23"/>
      <c r="N14" s="23"/>
      <c r="O14" s="23"/>
      <c r="P14" s="24"/>
    </row>
    <row r="15" spans="1:16" s="1" customFormat="1" ht="24" customHeight="1" x14ac:dyDescent="0.3">
      <c r="A15" s="22"/>
      <c r="B15" s="22"/>
      <c r="C15" s="22"/>
      <c r="D15" s="25"/>
      <c r="E15" s="25"/>
      <c r="F15" s="25"/>
      <c r="G15" s="25"/>
      <c r="H15" s="25"/>
      <c r="I15" s="25"/>
      <c r="J15" s="25"/>
      <c r="K15" s="25"/>
      <c r="L15" s="22"/>
      <c r="M15" s="22"/>
      <c r="N15" s="22"/>
      <c r="O15" s="22"/>
      <c r="P15" s="26"/>
    </row>
    <row r="16" spans="1:16" s="14" customFormat="1" ht="30.75" customHeight="1" x14ac:dyDescent="0.3">
      <c r="A16" s="47"/>
      <c r="B16" s="47"/>
      <c r="C16" s="27"/>
      <c r="D16" s="22"/>
      <c r="E16" s="28"/>
      <c r="F16" s="29"/>
      <c r="G16" s="29"/>
      <c r="H16" s="23"/>
      <c r="I16" s="23"/>
      <c r="J16" s="23"/>
      <c r="K16" s="23"/>
      <c r="L16" s="23"/>
      <c r="M16" s="23"/>
      <c r="N16" s="23"/>
      <c r="O16" s="23"/>
      <c r="P16" s="30"/>
    </row>
  </sheetData>
  <mergeCells count="16">
    <mergeCell ref="A1:O1"/>
    <mergeCell ref="A2:O2"/>
    <mergeCell ref="A3:O3"/>
    <mergeCell ref="A6:A7"/>
    <mergeCell ref="B6:B7"/>
    <mergeCell ref="C6:C7"/>
    <mergeCell ref="D6:D7"/>
    <mergeCell ref="E6:G6"/>
    <mergeCell ref="H6:H7"/>
    <mergeCell ref="M6:O6"/>
    <mergeCell ref="C5:O5"/>
    <mergeCell ref="A12:O12"/>
    <mergeCell ref="A11:O11"/>
    <mergeCell ref="A14:E14"/>
    <mergeCell ref="I6:L6"/>
    <mergeCell ref="A16:B16"/>
  </mergeCells>
  <pageMargins left="0.94488188976377963" right="0.15748031496062992" top="0.39370078740157483" bottom="0.35433070866141736" header="0.23622047244094491" footer="0.23622047244094491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А4 НМЦК</vt:lpstr>
      <vt:lpstr>'А4 НМЦК'!Заголовки_для_печати</vt:lpstr>
      <vt:lpstr>'А4 НМЦК'!Область_печати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a.lukinova</cp:lastModifiedBy>
  <cp:lastPrinted>2024-12-03T15:15:20Z</cp:lastPrinted>
  <dcterms:created xsi:type="dcterms:W3CDTF">2018-01-26T10:02:35Z</dcterms:created>
  <dcterms:modified xsi:type="dcterms:W3CDTF">2026-05-27T08:04:42Z</dcterms:modified>
</cp:coreProperties>
</file>