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<sst xmlns="http://schemas.openxmlformats.org/spreadsheetml/2006/main" count="98" uniqueCount="65">
  <si>
    <t xml:space="preserve">Обоснование начальной (максимальной) цены контракта на поставку расходных материалов для полиграфической продукции</t>
  </si>
  <si>
    <t xml:space="preserve">Характеристики объекта закупки:</t>
  </si>
  <si>
    <t xml:space="preserve">указано в Спецификации (приложение к Контракту)</t>
  </si>
  <si>
    <t xml:space="preserve">Используемый метод определения НМЦК с обоснованием:</t>
  </si>
  <si>
    <t xml:space="preserve">Метод сопоставимых рыночных цен (анализа рынка)</t>
  </si>
  <si>
    <t xml:space="preserve">Расчёт НМЦК</t>
  </si>
  <si>
    <t xml:space="preserve">Расчет начальной (максимальной) цены контракта выполнен методом сопоставимых рыночных цен в соответствии с частью 2 статьи 22 Федерального закона от 05.04.2013 г. 
№ 44-ФЗ «О контрактной системе в сфере закупок товаров, работ, услуг для обеспечения государственных и муниципальных нужд» и  Методическими рекомендациями по применению методов определения начальной (максимальной) цены контракта, цены контракта, заключаемого с (подрядчиком, исполнителем), утвержденными приказом Минэконом РФ от 02.10.2013 г. № 567.</t>
  </si>
  <si>
    <t xml:space="preserve">№</t>
  </si>
  <si>
    <t xml:space="preserve">Наименование товара, услуги (работы)</t>
  </si>
  <si>
    <t xml:space="preserve">ОКПД2/КТРУ</t>
  </si>
  <si>
    <t xml:space="preserve">Единица измерения</t>
  </si>
  <si>
    <t xml:space="preserve">Количество</t>
  </si>
  <si>
    <t xml:space="preserve">Источники цены (руб.)</t>
  </si>
  <si>
    <t xml:space="preserve">Среднее квадратичное отклонение</t>
  </si>
  <si>
    <t xml:space="preserve">Коэффициент вариации (%)</t>
  </si>
  <si>
    <t xml:space="preserve">Средняя цена (руб.)</t>
  </si>
  <si>
    <t xml:space="preserve">Наименьшая цена (руб.)</t>
  </si>
  <si>
    <t xml:space="preserve">НМЦК по средней (руб.)</t>
  </si>
  <si>
    <t xml:space="preserve">НМЦК по минимальной (руб.)</t>
  </si>
  <si>
    <t xml:space="preserve">цена источника 1 Вх. № </t>
  </si>
  <si>
    <t xml:space="preserve">цена источника 2 Вх. №</t>
  </si>
  <si>
    <t xml:space="preserve">цена источника 3 Вх. №</t>
  </si>
  <si>
    <r>
      <rPr>
        <sz val="20"/>
        <rFont val="Times New Roman"/>
        <family val="1"/>
        <charset val="1"/>
      </rPr>
      <t xml:space="preserve">Клейкая лента малярная белая 48 мм х 50 м (бумажная, легкоудаляемая) 
</t>
    </r>
  </si>
  <si>
    <t xml:space="preserve">22.29.21.000</t>
  </si>
  <si>
    <t xml:space="preserve">шт</t>
  </si>
  <si>
    <t xml:space="preserve">Клейкая лента двухсторонняя монтажная Vintanet Нано прозрачная на вспененной основе 30 мм x 3 м</t>
  </si>
  <si>
    <t xml:space="preserve">Пленка LOMOND для черно-белых и цветных лазерных принтеров, самоклеящаяся, белая, 80 мкм, А4, 25 шт.</t>
  </si>
  <si>
    <t xml:space="preserve">Пленка для лазерной печати Lomond прозрачная А4 (50 листов) 100 мкм</t>
  </si>
  <si>
    <t xml:space="preserve">Бумага широкоформатная Lomond (180 г/кв.м, длина 30 м, ширина 1067 мм, диаметр втулки 50.8 мм)</t>
  </si>
  <si>
    <t xml:space="preserve">17.12.14.119</t>
  </si>
  <si>
    <t xml:space="preserve">рулон</t>
  </si>
  <si>
    <t xml:space="preserve">Бумага для цветной лазерной печати Color Copy (А4, 250 г/кв.м, белизна 161% CIE, 125 листов)</t>
  </si>
  <si>
    <t xml:space="preserve">17.12.14.129</t>
  </si>
  <si>
    <t xml:space="preserve">Шпагат хлопковый 3 мм 500 м</t>
  </si>
  <si>
    <t xml:space="preserve">13.94.11.110</t>
  </si>
  <si>
    <t xml:space="preserve">Ватман формат А1 (610×860 мм), 1 лист, плотность 200 г/м2, ГОЗНАК</t>
  </si>
  <si>
    <t xml:space="preserve">17.12.14.122</t>
  </si>
  <si>
    <r>
      <rPr>
        <sz val="20"/>
        <rFont val="Times New Roman"/>
        <family val="1"/>
      </rPr>
      <t xml:space="preserve">Самоклеящаяся пленка Orabond 4040D-099, 1050mm*50m
</t>
    </r>
  </si>
  <si>
    <t xml:space="preserve">Средство для очистки и восстановления резиновых поверхностей Platenclene (Katun) 100 мл</t>
  </si>
  <si>
    <t xml:space="preserve">20.41.44.190</t>
  </si>
  <si>
    <t xml:space="preserve">Салфетки влажные для экранов Luscan с антистатическим эффектом 11.2x11 см (100 штук в тубе)</t>
  </si>
  <si>
    <t xml:space="preserve">13.92.29.120</t>
  </si>
  <si>
    <t xml:space="preserve">упак</t>
  </si>
  <si>
    <t xml:space="preserve">Бумага широкоформатная Комус (ProMega engineer) 160г/кв.м, длина 30м, ширина 914мм, диаметр втулки 50,8мм</t>
  </si>
  <si>
    <r>
      <rPr>
        <sz val="20"/>
        <rFont val="Times New Roman"/>
        <family val="1"/>
      </rPr>
      <t xml:space="preserve">Ватман бумага чертежная Гознак А1 (100 листов, размер 610x860 мм, плотность 200 г/кв.м, белизна 100%
</t>
    </r>
  </si>
  <si>
    <t xml:space="preserve">Бумага широкоформатная 90 г/кв.м, длина 45 м, ширина 610 мм, диаметр втулки 50.8 мм</t>
  </si>
  <si>
    <r>
      <rPr>
        <sz val="20"/>
        <rFont val="Times New Roman"/>
        <family val="1"/>
      </rPr>
      <t xml:space="preserve">Бумага для цветной лазерной печати Cartblank Digi (А4, 200 г/кв.м, 200 листов)
</t>
    </r>
  </si>
  <si>
    <t xml:space="preserve">Бумага цветная OfficeSpace "Пастель", А4, 80г/м2, 500л., (голубой)</t>
  </si>
  <si>
    <t xml:space="preserve">17.23.13.192</t>
  </si>
  <si>
    <r>
      <rPr>
        <sz val="20"/>
        <rFont val="Times New Roman"/>
        <family val="1"/>
      </rPr>
      <t xml:space="preserve">Бумага цветная OfficeSpace "Пастель", А4, 80г/м2, 500л., (зеленый)
</t>
    </r>
  </si>
  <si>
    <r>
      <rPr>
        <sz val="20"/>
        <rFont val="Times New Roman"/>
        <family val="1"/>
      </rPr>
      <t xml:space="preserve">Бумага цветная OfficeSpace "Пастель", А4, 80г/м2, 500л., (желтый)
</t>
    </r>
  </si>
  <si>
    <r>
      <rPr>
        <sz val="20"/>
        <rFont val="Times New Roman"/>
        <family val="1"/>
      </rPr>
      <t xml:space="preserve">Бумага цветная OfficeSpace "Пастель", А4, 80г/м2, 500л., (оранжевый)
</t>
    </r>
  </si>
  <si>
    <r>
      <rPr>
        <sz val="20"/>
        <rFont val="Times New Roman"/>
        <family val="1"/>
      </rPr>
      <t xml:space="preserve">Пленка для ламинирования А4 OfficeSpace 216*303мм, 80мкм, глянец, 100л.
</t>
    </r>
  </si>
  <si>
    <t xml:space="preserve">22.21.42.120</t>
  </si>
  <si>
    <r>
      <rPr>
        <sz val="20"/>
        <rFont val="Times New Roman"/>
        <family val="1"/>
      </rPr>
      <t xml:space="preserve">Пленка для ламинирования А3 OfficeSpace 303*426мм, 80мкм, глянец, 100л.
</t>
    </r>
  </si>
  <si>
    <t xml:space="preserve">Бумага для цветной лазерной печати Cartblank Digi (А3, 200 г/кв.м, 200 листов)</t>
  </si>
  <si>
    <t xml:space="preserve">Фломастеры (упаковка 18 цветов)</t>
  </si>
  <si>
    <t xml:space="preserve">32.99.13.123</t>
  </si>
  <si>
    <t xml:space="preserve">Итого:</t>
  </si>
  <si>
    <t xml:space="preserve">На основании проведенного анализа рынка и расчетов, НМЦК составляет:</t>
  </si>
  <si>
    <t xml:space="preserve">В связи с тем, что закупка проводится через Единый агрегатор торговли (ЕАТ), закупочная сессия проводится по наименьшей цене за единицу товара. В результате, сумма НМЦК составляет:</t>
  </si>
  <si>
    <t xml:space="preserve">Дата подготовки обоснования НМЦК: 04.06.2026 года</t>
  </si>
  <si>
    <t xml:space="preserve">Работник контрактной службы:</t>
  </si>
  <si>
    <t xml:space="preserve">/</t>
  </si>
  <si>
    <t xml:space="preserve">(подпись/расшифровка подписи)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</si>
</sst>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#,##0.00\ [$руб.-419];[RED]\-#,##0.00\ [$руб.-419]"/>
    <numFmt numFmtId="166" formatCode="dd/mm/yy"/>
    <numFmt numFmtId="167" formatCode="#,##0.00"/>
    <numFmt numFmtId="168" formatCode="#,##0.00&quot;   &quot;;\-#,##0.00&quot;   &quot;"/>
    <numFmt numFmtId="169" formatCode="0.00%"/>
    <numFmt numFmtId="170" formatCode="#,##0.00&quot;р.&quot;;\-#,##0.00&quot;р.&quot;"/>
  </numFmts>
  <fonts count="22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u val="single"/>
      <sz val="10"/>
      <name val="Noto Sans CJK SC"/>
      <family val="2"/>
      <charset val="1"/>
    </font>
    <font>
      <sz val="12"/>
      <color rgb="FF000000"/>
      <name val="Calibri"/>
      <family val="2"/>
      <charset val="1"/>
    </font>
    <font>
      <sz val="12"/>
      <color rgb="FF000000"/>
      <name val="Times New Roman"/>
      <family val="1"/>
      <charset val="1"/>
    </font>
    <font>
      <b val="true"/>
      <sz val="20"/>
      <color rgb="FF000000"/>
      <name val="Times New Roman"/>
      <family val="1"/>
      <charset val="1"/>
    </font>
    <font>
      <sz val="15"/>
      <color rgb="FF000000"/>
      <name val="Times New Roman"/>
      <family val="1"/>
      <charset val="1"/>
    </font>
    <font>
      <b val="true"/>
      <sz val="15"/>
      <color rgb="FF000000"/>
      <name val="Times New Roman"/>
      <family val="1"/>
      <charset val="1"/>
    </font>
    <font>
      <sz val="20"/>
      <color rgb="FF000000"/>
      <name val="Times New Roman"/>
      <family val="1"/>
      <charset val="1"/>
    </font>
    <font>
      <sz val="20"/>
      <name val="Times New Roman"/>
      <family val="1"/>
      <charset val="1"/>
    </font>
    <font>
      <sz val="20"/>
      <name val="Times New Roman"/>
      <family val="1"/>
    </font>
    <font>
      <sz val="20"/>
      <color rgb="FF000000"/>
      <name val="arial"/>
      <family val="1"/>
      <charset val="1"/>
    </font>
    <font>
      <b val="true"/>
      <u val="single"/>
      <sz val="20"/>
      <color rgb="FF000000"/>
      <name val="Times New Roman"/>
      <family val="1"/>
      <charset val="1"/>
    </font>
    <font>
      <sz val="10"/>
      <color rgb="FF000000"/>
      <name val="Times New Roman"/>
      <family val="1"/>
      <charset val="1"/>
    </font>
    <font>
      <sz val="13"/>
      <color rgb="FF000000"/>
      <name val="Times New Roman"/>
      <family val="0"/>
    </font>
    <font>
      <sz val="10"/>
      <color rgb="FF000000"/>
      <name val="Times New Roman"/>
      <family val="0"/>
    </font>
    <font>
      <sz val="12"/>
      <color rgb="FF000000"/>
      <name val="Cambria Math"/>
      <family val="0"/>
    </font>
    <font>
      <sz val="5"/>
      <color rgb="FF000000"/>
      <name val="Times New Roman"/>
      <family val="0"/>
    </font>
    <font>
      <sz val="11"/>
      <color rgb="FF000000"/>
      <name val="Cambria Math"/>
      <family val="0"/>
    </font>
    <font>
      <sz val="11"/>
      <color rgb="FF000000"/>
      <name val="Times New Roman"/>
      <family val="0"/>
    </font>
  </fonts>
  <fills count="2">
    <fill>
      <patternFill patternType="none"/>
    </fill>
    <fill>
      <patternFill patternType="gray125"/>
    </fill>
  </fills>
  <borders count="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/>
      <bottom style="thin"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4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3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21" applyFont="true" applyBorder="false" applyAlignment="true" applyProtection="true">
      <alignment horizontal="center" vertical="top" textRotation="0" wrapText="false" indent="0" shrinkToFit="false"/>
      <protection locked="true" hidden="false"/>
    </xf>
    <xf numFmtId="164" fontId="6" fillId="0" borderId="0" xfId="21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21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21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8" fillId="0" borderId="0" xfId="21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21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8" fillId="0" borderId="0" xfId="21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9" fillId="0" borderId="0" xfId="21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8" fillId="0" borderId="0" xfId="21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10" fillId="0" borderId="1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0" borderId="2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1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1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0" fillId="0" borderId="1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10" fillId="0" borderId="1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10" fillId="0" borderId="1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10" fillId="0" borderId="1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7" fillId="0" borderId="1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0" borderId="1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0" borderId="1" xfId="21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7" fontId="10" fillId="0" borderId="1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7" fillId="0" borderId="1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3" xfId="21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70" fontId="10" fillId="0" borderId="3" xfId="21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14" fillId="0" borderId="3" xfId="21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70" fontId="7" fillId="0" borderId="3" xfId="21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6" fillId="0" borderId="0" xfId="21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5" fillId="0" borderId="4" xfId="21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6" fillId="0" borderId="5" xfId="21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Результат2" xfId="20"/>
    <cellStyle name="Excel Built-in Normal" xfId="21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3</xdr:col>
      <xdr:colOff>609120</xdr:colOff>
      <xdr:row>6</xdr:row>
      <xdr:rowOff>48600</xdr:rowOff>
    </xdr:from>
    <xdr:to>
      <xdr:col>6</xdr:col>
      <xdr:colOff>410040</xdr:colOff>
      <xdr:row>6</xdr:row>
      <xdr:rowOff>1773000</xdr:rowOff>
    </xdr:to>
    <xdr:sp>
      <xdr:nvSpPr>
        <xdr:cNvPr id="1" name="TextBox 1"/>
        <xdr:cNvSpPr/>
      </xdr:nvSpPr>
      <xdr:spPr>
        <a:xfrm>
          <a:off x="6292440" y="2598840"/>
          <a:ext cx="4437000" cy="17244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wrap="none" lIns="0" tIns="0" rIns="0" bIns="0" anchor="t">
          <a:noAutofit/>
        </a:bodyPr>
        <a:p>
          <a:pPr>
            <a:lnSpc>
              <a:spcPct val="100000"/>
            </a:lnSpc>
          </a:pPr>
          <a:r>
            <a:rPr lang="ru-RU" sz="1300" b="0" u="none" strike="noStrike">
              <a:solidFill>
                <a:srgbClr val="000000"/>
              </a:solidFill>
              <a:effectLst/>
              <a:uFillTx/>
              <a:latin typeface="Times New Roman"/>
              <a:ea typeface="Cambria Math"/>
            </a:rPr>
            <a:t>Среднее квадратичное отклонение:</a:t>
          </a:r>
          <a:endParaRPr lang="ru-RU" sz="1300" b="0" u="none" strike="noStrike">
            <a:effectLst/>
            <a:uFillTx/>
            <a:latin typeface="Times New Roman"/>
          </a:endParaRPr>
        </a:p>
        <a:p>
          <a:pPr>
            <a:lnSpc>
              <a:spcPct val="100000"/>
            </a:lnSpc>
          </a:pPr>
          <a:endParaRPr lang="ru-RU" sz="1000" b="0" u="none" strike="noStrike">
            <a:effectLst/>
            <a:uFillTx/>
            <a:latin typeface="Times New Roman"/>
          </a:endParaRPr>
        </a:p>
        <a:p>
          <a:pPr>
            <a:lnSpc>
              <a:spcPct val="100000"/>
            </a:lnSpc>
          </a:pPr>
          <a:r>
            <a:rPr lang="ru-RU" sz="1200" b="0" u="none" strike="noStrike">
              <a:solidFill>
                <a:srgbClr val="000000"/>
              </a:solidFill>
              <a:effectLst/>
              <a:uFillTx/>
              <a:latin typeface="Cambria Math"/>
              <a:ea typeface="Cambria Math"/>
            </a:rPr>
            <a:t>𝜎= √(( ∑2_(𝑖=1)^𝑛▒</a:t>
          </a:r>
          <a:r>
            <a:rPr lang="zh-CN" sz="1200" b="0" u="none" strike="noStrike">
              <a:solidFill>
                <a:srgbClr val="000000"/>
              </a:solidFill>
              <a:effectLst/>
              <a:uFillTx/>
              <a:latin typeface="Cambria Math"/>
              <a:ea typeface="Cambria Math"/>
            </a:rPr>
            <a:t>〖〖</a:t>
          </a:r>
          <a:r>
            <a:rPr lang="ru-RU" sz="1200" b="0" u="none" strike="noStrike">
              <a:solidFill>
                <a:srgbClr val="000000"/>
              </a:solidFill>
              <a:effectLst/>
              <a:uFillTx/>
              <a:latin typeface="Cambria Math"/>
              <a:ea typeface="Cambria Math"/>
            </a:rPr>
            <a:t>(ц_𝑖  − ⟨ц⟩)</a:t>
          </a:r>
          <a:r>
            <a:rPr lang="zh-CN" sz="1200" b="0" u="none" strike="noStrike">
              <a:solidFill>
                <a:srgbClr val="000000"/>
              </a:solidFill>
              <a:effectLst/>
              <a:uFillTx/>
              <a:latin typeface="Cambria Math"/>
              <a:ea typeface="Cambria Math"/>
            </a:rPr>
            <a:t>〗</a:t>
          </a:r>
          <a:r>
            <a:rPr lang="ru-RU" sz="1200" b="0" u="none" strike="noStrike">
              <a:solidFill>
                <a:srgbClr val="000000"/>
              </a:solidFill>
              <a:effectLst/>
              <a:uFillTx/>
              <a:latin typeface="Cambria Math"/>
              <a:ea typeface="Cambria Math"/>
            </a:rPr>
            <a:t>^2  </a:t>
          </a:r>
          <a:r>
            <a:rPr lang="zh-CN" sz="1200" b="0" u="none" strike="noStrike">
              <a:solidFill>
                <a:srgbClr val="000000"/>
              </a:solidFill>
              <a:effectLst/>
              <a:uFillTx/>
              <a:latin typeface="Cambria Math"/>
              <a:ea typeface="Cambria Math"/>
            </a:rPr>
            <a:t>〗</a:t>
          </a:r>
          <a:r>
            <a:rPr lang="ru-RU" sz="1200" b="0" u="none" strike="noStrike">
              <a:solidFill>
                <a:srgbClr val="000000"/>
              </a:solidFill>
              <a:effectLst/>
              <a:uFillTx/>
              <a:latin typeface="Cambria Math"/>
              <a:ea typeface="Cambria Math"/>
            </a:rPr>
            <a:t>)/(𝑛−1))</a:t>
          </a:r>
          <a:endParaRPr lang="ru-RU" sz="1200" b="0" u="none" strike="noStrike">
            <a:effectLst/>
            <a:uFillTx/>
            <a:latin typeface="Times New Roman"/>
          </a:endParaRPr>
        </a:p>
        <a:p>
          <a:pPr>
            <a:lnSpc>
              <a:spcPct val="100000"/>
            </a:lnSpc>
          </a:pPr>
          <a:endParaRPr lang="ru-RU" sz="500" b="0" u="none" strike="noStrike">
            <a:effectLst/>
            <a:uFillTx/>
            <a:latin typeface="Times New Roman"/>
          </a:endParaRPr>
        </a:p>
        <a:p>
          <a:pPr>
            <a:lnSpc>
              <a:spcPct val="100000"/>
            </a:lnSpc>
            <a:tabLst>
              <a:tab pos="0" algn="l"/>
            </a:tabLst>
          </a:pPr>
          <a:r>
            <a:rPr lang="ru-RU" sz="1100" b="0" u="none" strike="noStrike">
              <a:solidFill>
                <a:srgbClr val="000000"/>
              </a:solidFill>
              <a:effectLst/>
              <a:uFillTx/>
              <a:latin typeface="Cambria Math"/>
              <a:ea typeface="Cambria Math"/>
            </a:rPr>
            <a:t>⟨ц⟩" – среднее арифметическое всех цен;</a:t>
          </a:r>
          <a:r>
            <a:rPr lang="ru-RU" sz="1100" b="0" u="none" strike="noStrike">
              <a:solidFill>
                <a:srgbClr val="000000"/>
              </a:solidFill>
              <a:effectLst/>
              <a:uFillTx/>
              <a:latin typeface="Times New Roman"/>
              <a:ea typeface="Cambria Math"/>
            </a:rPr>
            <a:t>"</a:t>
          </a:r>
          <a:endParaRPr lang="ru-RU" sz="1100" b="0" u="none" strike="noStrike">
            <a:effectLst/>
            <a:uFillTx/>
            <a:latin typeface="Times New Roman"/>
          </a:endParaRPr>
        </a:p>
        <a:p>
          <a:pPr>
            <a:lnSpc>
              <a:spcPct val="100000"/>
            </a:lnSpc>
            <a:tabLst>
              <a:tab pos="0" algn="l"/>
            </a:tabLst>
          </a:pPr>
          <a:r>
            <a:rPr lang="ru-RU" sz="1100" b="0" u="none" strike="noStrike">
              <a:solidFill>
                <a:srgbClr val="000000"/>
              </a:solidFill>
              <a:effectLst/>
              <a:uFillTx/>
              <a:latin typeface="Cambria Math"/>
              <a:ea typeface="Cambria Math"/>
            </a:rPr>
            <a:t>𝑛 "– количество значений, используемых в расчете;</a:t>
          </a:r>
          <a:r>
            <a:rPr lang="ru-RU" sz="1100" b="0" u="none" strike="noStrike">
              <a:solidFill>
                <a:srgbClr val="000000"/>
              </a:solidFill>
              <a:effectLst/>
              <a:uFillTx/>
              <a:latin typeface="Times New Roman"/>
              <a:ea typeface="Cambria Math"/>
            </a:rPr>
            <a:t>"</a:t>
          </a:r>
          <a:endParaRPr lang="ru-RU" sz="1100" b="0" u="none" strike="noStrike">
            <a:effectLst/>
            <a:uFillTx/>
            <a:latin typeface="Times New Roman"/>
          </a:endParaRPr>
        </a:p>
        <a:p>
          <a:pPr>
            <a:lnSpc>
              <a:spcPct val="100000"/>
            </a:lnSpc>
            <a:tabLst>
              <a:tab pos="0" algn="l"/>
            </a:tabLst>
          </a:pPr>
          <a:r>
            <a:rPr lang="ru-RU" sz="1100" b="0" u="none" strike="noStrike">
              <a:solidFill>
                <a:srgbClr val="000000"/>
              </a:solidFill>
              <a:effectLst/>
              <a:uFillTx/>
              <a:latin typeface="Cambria Math"/>
              <a:ea typeface="Cambria Math"/>
            </a:rPr>
            <a:t>𝑖 "– номер источника ценовой информации;</a:t>
          </a:r>
          <a:r>
            <a:rPr lang="ru-RU" sz="1100" b="0" u="none" strike="noStrike">
              <a:solidFill>
                <a:srgbClr val="000000"/>
              </a:solidFill>
              <a:effectLst/>
              <a:uFillTx/>
              <a:latin typeface="Times New Roman"/>
              <a:ea typeface="Cambria Math"/>
            </a:rPr>
            <a:t>"</a:t>
          </a:r>
          <a:endParaRPr lang="ru-RU" sz="1100" b="0" u="none" strike="noStrike">
            <a:effectLst/>
            <a:uFillTx/>
            <a:latin typeface="Times New Roman"/>
          </a:endParaRPr>
        </a:p>
        <a:p>
          <a:pPr>
            <a:lnSpc>
              <a:spcPct val="100000"/>
            </a:lnSpc>
            <a:tabLst>
              <a:tab pos="0" algn="l"/>
            </a:tabLst>
          </a:pPr>
          <a:r>
            <a:rPr lang="ru-RU" sz="1100" b="0" u="none" strike="noStrike">
              <a:solidFill>
                <a:srgbClr val="000000"/>
              </a:solidFill>
              <a:effectLst/>
              <a:uFillTx/>
              <a:latin typeface="Cambria Math"/>
              <a:ea typeface="Cambria Math"/>
            </a:rPr>
            <a:t>ц_𝑖</a:t>
          </a:r>
          <a:r>
            <a:rPr lang="ru-RU" sz="1100" b="0" u="none" strike="noStrike">
              <a:solidFill>
                <a:srgbClr val="000000"/>
              </a:solidFill>
              <a:effectLst/>
              <a:uFillTx/>
              <a:latin typeface="Times New Roman"/>
              <a:ea typeface="Cambria Math"/>
            </a:rPr>
            <a:t> </a:t>
          </a:r>
          <a:r>
            <a:rPr lang="ru-RU" sz="1100" b="0" u="none" strike="noStrike">
              <a:solidFill>
                <a:srgbClr val="000000"/>
              </a:solidFill>
              <a:effectLst/>
              <a:uFillTx/>
              <a:latin typeface="Cambria Math"/>
              <a:ea typeface="Cambria Math"/>
            </a:rPr>
            <a:t>"– цена единицы товара</a:t>
          </a:r>
          <a:r>
            <a:rPr lang="ru-RU" sz="1100" b="0" u="none" strike="noStrike">
              <a:solidFill>
                <a:srgbClr val="000000"/>
              </a:solidFill>
              <a:effectLst/>
              <a:uFillTx/>
              <a:latin typeface="Times New Roman"/>
              <a:ea typeface="Cambria Math"/>
            </a:rPr>
            <a:t>"</a:t>
          </a:r>
          <a:endParaRPr lang="ru-RU" sz="1100" b="0" u="none" strike="noStrike">
            <a:effectLst/>
            <a:uFillTx/>
            <a:latin typeface="Times New Roman"/>
          </a:endParaRPr>
        </a:p>
      </xdr:txBody>
    </xdr:sp>
    <xdr:clientData/>
  </xdr:twoCellAnchor>
  <xdr:twoCellAnchor editAs="twoCell">
    <xdr:from>
      <xdr:col>0</xdr:col>
      <xdr:colOff>45360</xdr:colOff>
      <xdr:row>6</xdr:row>
      <xdr:rowOff>72000</xdr:rowOff>
    </xdr:from>
    <xdr:to>
      <xdr:col>3</xdr:col>
      <xdr:colOff>222840</xdr:colOff>
      <xdr:row>6</xdr:row>
      <xdr:rowOff>1796400</xdr:rowOff>
    </xdr:to>
    <xdr:sp>
      <xdr:nvSpPr>
        <xdr:cNvPr id="2" name="TextBox 2"/>
        <xdr:cNvSpPr/>
      </xdr:nvSpPr>
      <xdr:spPr>
        <a:xfrm>
          <a:off x="45360" y="2622240"/>
          <a:ext cx="5860800" cy="17244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wrap="none" lIns="0" tIns="0" rIns="0" bIns="0" anchor="t">
          <a:noAutofit/>
        </a:bodyPr>
        <a:p>
          <a:pPr>
            <a:lnSpc>
              <a:spcPct val="100000"/>
            </a:lnSpc>
            <a:tabLst>
              <a:tab pos="0" algn="l"/>
            </a:tabLst>
          </a:pPr>
          <a:r>
            <a:rPr lang="ru-RU" sz="1300" b="0" u="none" strike="noStrike">
              <a:solidFill>
                <a:srgbClr val="000000"/>
              </a:solidFill>
              <a:effectLst/>
              <a:uFillTx/>
              <a:latin typeface="Times New Roman"/>
              <a:ea typeface="Cambria Math"/>
            </a:rPr>
            <a:t>Расчет НМЦК (рын) произведен по формуле:</a:t>
          </a:r>
          <a:endParaRPr lang="ru-RU" sz="1300" b="0" u="none" strike="noStrike">
            <a:effectLst/>
            <a:uFillTx/>
            <a:latin typeface="Times New Roman"/>
          </a:endParaRPr>
        </a:p>
        <a:p>
          <a:pPr>
            <a:lnSpc>
              <a:spcPct val="100000"/>
            </a:lnSpc>
            <a:tabLst>
              <a:tab pos="0" algn="l"/>
            </a:tabLst>
          </a:pPr>
          <a:endParaRPr lang="ru-RU" sz="1000" b="0" u="none" strike="noStrike">
            <a:effectLst/>
            <a:uFillTx/>
            <a:latin typeface="Times New Roman"/>
          </a:endParaRPr>
        </a:p>
        <a:p>
          <a:pPr>
            <a:lnSpc>
              <a:spcPct val="100000"/>
            </a:lnSpc>
            <a:tabLst>
              <a:tab pos="0" algn="l"/>
            </a:tabLst>
          </a:pPr>
          <a:r>
            <a:rPr lang="zh-CN" sz="1200" b="0" u="none" strike="noStrike">
              <a:solidFill>
                <a:srgbClr val="000000"/>
              </a:solidFill>
              <a:effectLst/>
              <a:uFillTx/>
              <a:latin typeface="Cambria Math"/>
              <a:ea typeface="Cambria Math"/>
            </a:rPr>
            <a:t>〖</a:t>
          </a:r>
          <a:r>
            <a:rPr lang="ru-RU" sz="1200" b="0" u="none" strike="noStrike">
              <a:solidFill>
                <a:srgbClr val="000000"/>
              </a:solidFill>
              <a:effectLst/>
              <a:uFillTx/>
              <a:latin typeface="Cambria Math"/>
              <a:ea typeface="Cambria Math"/>
            </a:rPr>
            <a:t>НМЦК</a:t>
          </a:r>
          <a:r>
            <a:rPr lang="zh-CN" sz="1200" b="0" u="none" strike="noStrike">
              <a:solidFill>
                <a:srgbClr val="000000"/>
              </a:solidFill>
              <a:effectLst/>
              <a:uFillTx/>
              <a:latin typeface="Cambria Math"/>
              <a:ea typeface="Cambria Math"/>
            </a:rPr>
            <a:t>〗</a:t>
          </a:r>
          <a:r>
            <a:rPr lang="ru-RU" sz="1200" b="0" u="none" strike="noStrike">
              <a:solidFill>
                <a:srgbClr val="000000"/>
              </a:solidFill>
              <a:effectLst/>
              <a:uFillTx/>
              <a:latin typeface="Cambria Math"/>
              <a:ea typeface="Cambria Math"/>
            </a:rPr>
            <a:t>^рын=𝑣/𝑛×∑_(𝑖=1)^𝑛▒ц_𝑖 </a:t>
          </a:r>
          <a:endParaRPr lang="ru-RU" sz="1200" b="0" u="none" strike="noStrike">
            <a:effectLst/>
            <a:uFillTx/>
            <a:latin typeface="Times New Roman"/>
          </a:endParaRPr>
        </a:p>
        <a:p>
          <a:pPr>
            <a:lnSpc>
              <a:spcPct val="100000"/>
            </a:lnSpc>
            <a:tabLst>
              <a:tab pos="0" algn="l"/>
            </a:tabLst>
          </a:pPr>
          <a:endParaRPr lang="ru-RU" sz="500" b="0" u="none" strike="noStrike">
            <a:effectLst/>
            <a:uFillTx/>
            <a:latin typeface="Times New Roman"/>
          </a:endParaRPr>
        </a:p>
        <a:p>
          <a:pPr>
            <a:lnSpc>
              <a:spcPct val="100000"/>
            </a:lnSpc>
            <a:tabLst>
              <a:tab pos="0" algn="l"/>
            </a:tabLst>
          </a:pPr>
          <a:r>
            <a:rPr lang="ru-RU" sz="1100" b="0" u="none" strike="noStrike">
              <a:solidFill>
                <a:srgbClr val="000000"/>
              </a:solidFill>
              <a:effectLst/>
              <a:uFillTx/>
              <a:latin typeface="Cambria Math"/>
              <a:ea typeface="Cambria Math"/>
            </a:rPr>
            <a:t>𝑣 "– количество (объем) закупаемого товара;</a:t>
          </a:r>
          <a:r>
            <a:rPr lang="ru-RU" sz="1100" b="0" u="none" strike="noStrike">
              <a:solidFill>
                <a:srgbClr val="000000"/>
              </a:solidFill>
              <a:effectLst/>
              <a:uFillTx/>
              <a:latin typeface="Times New Roman"/>
              <a:ea typeface="Cambria Math"/>
            </a:rPr>
            <a:t>"</a:t>
          </a:r>
          <a:endParaRPr lang="ru-RU" sz="1100" b="0" u="none" strike="noStrike">
            <a:effectLst/>
            <a:uFillTx/>
            <a:latin typeface="Times New Roman"/>
          </a:endParaRPr>
        </a:p>
        <a:p>
          <a:pPr>
            <a:lnSpc>
              <a:spcPct val="100000"/>
            </a:lnSpc>
            <a:tabLst>
              <a:tab pos="0" algn="l"/>
            </a:tabLst>
          </a:pPr>
          <a:r>
            <a:rPr lang="ru-RU" sz="1100" b="0" u="none" strike="noStrike">
              <a:solidFill>
                <a:srgbClr val="000000"/>
              </a:solidFill>
              <a:effectLst/>
              <a:uFillTx/>
              <a:latin typeface="Cambria Math"/>
              <a:ea typeface="Cambria Math"/>
            </a:rPr>
            <a:t>𝑛 "– количество значений, используемых в расчете;</a:t>
          </a:r>
          <a:r>
            <a:rPr lang="ru-RU" sz="1100" b="0" u="none" strike="noStrike">
              <a:solidFill>
                <a:srgbClr val="000000"/>
              </a:solidFill>
              <a:effectLst/>
              <a:uFillTx/>
              <a:latin typeface="Times New Roman"/>
              <a:ea typeface="Cambria Math"/>
            </a:rPr>
            <a:t>"</a:t>
          </a:r>
          <a:endParaRPr lang="ru-RU" sz="1100" b="0" u="none" strike="noStrike">
            <a:effectLst/>
            <a:uFillTx/>
            <a:latin typeface="Times New Roman"/>
          </a:endParaRPr>
        </a:p>
        <a:p>
          <a:pPr>
            <a:lnSpc>
              <a:spcPct val="100000"/>
            </a:lnSpc>
            <a:tabLst>
              <a:tab pos="0" algn="l"/>
            </a:tabLst>
          </a:pPr>
          <a:r>
            <a:rPr lang="ru-RU" sz="1100" b="0" u="none" strike="noStrike">
              <a:solidFill>
                <a:srgbClr val="000000"/>
              </a:solidFill>
              <a:effectLst/>
              <a:uFillTx/>
              <a:latin typeface="Cambria Math"/>
              <a:ea typeface="Cambria Math"/>
            </a:rPr>
            <a:t>𝑖 "– номер источника ценовой информации;</a:t>
          </a:r>
          <a:r>
            <a:rPr lang="ru-RU" sz="1100" b="0" u="none" strike="noStrike">
              <a:solidFill>
                <a:srgbClr val="000000"/>
              </a:solidFill>
              <a:effectLst/>
              <a:uFillTx/>
              <a:latin typeface="Times New Roman"/>
              <a:ea typeface="Cambria Math"/>
            </a:rPr>
            <a:t>"</a:t>
          </a:r>
          <a:endParaRPr lang="ru-RU" sz="1100" b="0" u="none" strike="noStrike">
            <a:effectLst/>
            <a:uFillTx/>
            <a:latin typeface="Times New Roman"/>
          </a:endParaRPr>
        </a:p>
        <a:p>
          <a:pPr>
            <a:lnSpc>
              <a:spcPct val="100000"/>
            </a:lnSpc>
            <a:tabLst>
              <a:tab pos="0" algn="l"/>
            </a:tabLst>
          </a:pPr>
          <a:r>
            <a:rPr lang="ru-RU" sz="1100" b="0" u="none" strike="noStrike">
              <a:solidFill>
                <a:srgbClr val="000000"/>
              </a:solidFill>
              <a:effectLst/>
              <a:uFillTx/>
              <a:latin typeface="Cambria Math"/>
              <a:ea typeface="Cambria Math"/>
            </a:rPr>
            <a:t>ц_𝑖</a:t>
          </a:r>
          <a:r>
            <a:rPr lang="ru-RU" sz="1100" b="0" u="none" strike="noStrike">
              <a:solidFill>
                <a:srgbClr val="000000"/>
              </a:solidFill>
              <a:effectLst/>
              <a:uFillTx/>
              <a:latin typeface="Times New Roman"/>
              <a:ea typeface="Cambria Math"/>
            </a:rPr>
            <a:t> </a:t>
          </a:r>
          <a:r>
            <a:rPr lang="ru-RU" sz="1100" b="0" u="none" strike="noStrike">
              <a:solidFill>
                <a:srgbClr val="000000"/>
              </a:solidFill>
              <a:effectLst/>
              <a:uFillTx/>
              <a:latin typeface="Cambria Math"/>
              <a:ea typeface="Cambria Math"/>
            </a:rPr>
            <a:t>"– цена единицы товара</a:t>
          </a:r>
          <a:r>
            <a:rPr lang="ru-RU" sz="1100" b="0" u="none" strike="noStrike">
              <a:solidFill>
                <a:srgbClr val="000000"/>
              </a:solidFill>
              <a:effectLst/>
              <a:uFillTx/>
              <a:latin typeface="Times New Roman"/>
              <a:ea typeface="Cambria Math"/>
            </a:rPr>
            <a:t>"</a:t>
          </a:r>
          <a:endParaRPr lang="ru-RU" sz="1100" b="0" u="none" strike="noStrike">
            <a:effectLst/>
            <a:uFillTx/>
            <a:latin typeface="Times New Roman"/>
          </a:endParaRPr>
        </a:p>
      </xdr:txBody>
    </xdr:sp>
    <xdr:clientData/>
  </xdr:twoCellAnchor>
  <xdr:twoCellAnchor editAs="twoCell">
    <xdr:from>
      <xdr:col>6</xdr:col>
      <xdr:colOff>411120</xdr:colOff>
      <xdr:row>6</xdr:row>
      <xdr:rowOff>25920</xdr:rowOff>
    </xdr:from>
    <xdr:to>
      <xdr:col>8</xdr:col>
      <xdr:colOff>1126800</xdr:colOff>
      <xdr:row>6</xdr:row>
      <xdr:rowOff>1750320</xdr:rowOff>
    </xdr:to>
    <xdr:sp>
      <xdr:nvSpPr>
        <xdr:cNvPr id="3" name="TextBox 3"/>
        <xdr:cNvSpPr/>
      </xdr:nvSpPr>
      <xdr:spPr>
        <a:xfrm>
          <a:off x="10730520" y="2576160"/>
          <a:ext cx="5245200" cy="17244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wrap="none" lIns="0" tIns="0" rIns="0" bIns="0" anchor="t">
          <a:noAutofit/>
        </a:bodyPr>
        <a:p>
          <a:pPr>
            <a:lnSpc>
              <a:spcPct val="100000"/>
            </a:lnSpc>
          </a:pPr>
          <a:r>
            <a:rPr lang="ru-RU" sz="1300" b="0" u="none" strike="noStrike">
              <a:solidFill>
                <a:srgbClr val="000000"/>
              </a:solidFill>
              <a:effectLst/>
              <a:uFillTx/>
              <a:latin typeface="Times New Roman"/>
              <a:ea typeface="DejaVu Sans"/>
            </a:rPr>
            <a:t>Коэффициент вариации:</a:t>
          </a:r>
          <a:endParaRPr lang="ru-RU" sz="1300" b="0" u="none" strike="noStrike">
            <a:effectLst/>
            <a:uFillTx/>
            <a:latin typeface="Times New Roman"/>
          </a:endParaRPr>
        </a:p>
        <a:p>
          <a:pPr>
            <a:lnSpc>
              <a:spcPct val="100000"/>
            </a:lnSpc>
          </a:pPr>
          <a:endParaRPr lang="ru-RU" sz="1000" b="0" u="none" strike="noStrike">
            <a:effectLst/>
            <a:uFillTx/>
            <a:latin typeface="Times New Roman"/>
          </a:endParaRPr>
        </a:p>
        <a:p>
          <a:pPr>
            <a:lnSpc>
              <a:spcPct val="100000"/>
            </a:lnSpc>
            <a:tabLst>
              <a:tab pos="0" algn="l"/>
            </a:tabLst>
          </a:pPr>
          <a:r>
            <a:rPr lang="ru-RU" sz="1200" b="0" u="none" strike="noStrike">
              <a:solidFill>
                <a:srgbClr val="000000"/>
              </a:solidFill>
              <a:effectLst/>
              <a:uFillTx/>
              <a:latin typeface="Cambria Math"/>
              <a:ea typeface="Cambria Math"/>
            </a:rPr>
            <a:t>𝑉=𝜎/⟨ц⟩   × 100</a:t>
          </a:r>
          <a:endParaRPr lang="ru-RU" sz="1200" b="0" u="none" strike="noStrike">
            <a:effectLst/>
            <a:uFillTx/>
            <a:latin typeface="Times New Roman"/>
          </a:endParaRPr>
        </a:p>
        <a:p>
          <a:pPr>
            <a:lnSpc>
              <a:spcPct val="100000"/>
            </a:lnSpc>
            <a:tabLst>
              <a:tab pos="0" algn="l"/>
            </a:tabLst>
          </a:pPr>
          <a:endParaRPr lang="ru-RU" sz="500" b="0" u="none" strike="noStrike">
            <a:effectLst/>
            <a:uFillTx/>
            <a:latin typeface="Times New Roman"/>
          </a:endParaRPr>
        </a:p>
        <a:p>
          <a:pPr>
            <a:lnSpc>
              <a:spcPct val="100000"/>
            </a:lnSpc>
            <a:tabLst>
              <a:tab pos="0" algn="l"/>
            </a:tabLst>
          </a:pPr>
          <a:r>
            <a:rPr lang="ru-RU" sz="1100" b="0" u="none" strike="noStrike">
              <a:solidFill>
                <a:srgbClr val="000000"/>
              </a:solidFill>
              <a:effectLst/>
              <a:uFillTx/>
              <a:latin typeface="Cambria Math"/>
              <a:ea typeface="Cambria Math"/>
            </a:rPr>
            <a:t>⟨ц⟩" – среднее арифметическое всех цен;</a:t>
          </a:r>
          <a:r>
            <a:rPr lang="ru-RU" sz="1100" b="0" u="none" strike="noStrike">
              <a:solidFill>
                <a:srgbClr val="000000"/>
              </a:solidFill>
              <a:effectLst/>
              <a:uFillTx/>
              <a:latin typeface="Times New Roman"/>
              <a:ea typeface="Cambria Math"/>
            </a:rPr>
            <a:t>"</a:t>
          </a:r>
          <a:endParaRPr lang="ru-RU" sz="1100" b="0" u="none" strike="noStrike">
            <a:effectLst/>
            <a:uFillTx/>
            <a:latin typeface="Times New Roman"/>
          </a:endParaRPr>
        </a:p>
        <a:p>
          <a:pPr>
            <a:lnSpc>
              <a:spcPct val="100000"/>
            </a:lnSpc>
            <a:tabLst>
              <a:tab pos="0" algn="l"/>
            </a:tabLst>
          </a:pPr>
          <a:r>
            <a:rPr lang="ru-RU" sz="1100" b="0" u="none" strike="noStrike">
              <a:solidFill>
                <a:srgbClr val="000000"/>
              </a:solidFill>
              <a:effectLst/>
              <a:uFillTx/>
              <a:latin typeface="Cambria Math"/>
              <a:ea typeface="Cambria Math"/>
            </a:rPr>
            <a:t>𝜎" – cреднее квадратичное отклонение</a:t>
          </a:r>
          <a:r>
            <a:rPr lang="ru-RU" sz="1100" b="0" u="none" strike="noStrike">
              <a:solidFill>
                <a:srgbClr val="000000"/>
              </a:solidFill>
              <a:effectLst/>
              <a:uFillTx/>
              <a:latin typeface="Times New Roman"/>
              <a:ea typeface="Cambria Math"/>
            </a:rPr>
            <a:t>"</a:t>
          </a:r>
          <a:endParaRPr lang="ru-RU" sz="1100" b="0" u="none" strike="noStrike">
            <a:effectLst/>
            <a:uFillTx/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R1048576"/>
  <sheetViews>
    <sheetView showFormulas="false" showGridLines="true" showRowColHeaders="true" showZeros="true" rightToLeft="false" tabSelected="true" showOutlineSymbols="true" defaultGridColor="true" view="normal" topLeftCell="A1" colorId="64" zoomScale="60" zoomScaleNormal="60" zoomScalePageLayoutView="100" workbookViewId="0">
      <selection pane="topLeft" activeCell="B32" activeCellId="0" sqref="B32"/>
    </sheetView>
  </sheetViews>
  <sheetFormatPr defaultColWidth="11.53515625" defaultRowHeight="15" customHeight="true" zeroHeight="false" outlineLevelRow="0" outlineLevelCol="0"/>
  <cols>
    <col collapsed="false" customWidth="true" hidden="false" outlineLevel="0" max="1" min="1" style="1" width="7.65"/>
    <col collapsed="false" customWidth="true" hidden="false" outlineLevel="0" max="2" min="2" style="2" width="72.98"/>
    <col collapsed="false" customWidth="true" hidden="true" outlineLevel="0" max="3" min="3" style="2" width="3.92"/>
    <col collapsed="false" customWidth="true" hidden="false" outlineLevel="0" max="4" min="4" style="2" width="24.31"/>
    <col collapsed="false" customWidth="true" hidden="false" outlineLevel="0" max="5" min="5" style="2" width="18.52"/>
    <col collapsed="false" customWidth="true" hidden="false" outlineLevel="0" max="6" min="6" style="2" width="22.95"/>
    <col collapsed="false" customWidth="true" hidden="false" outlineLevel="0" max="7" min="7" style="2" width="31.99"/>
    <col collapsed="false" customWidth="true" hidden="false" outlineLevel="0" max="8" min="8" style="2" width="32.27"/>
    <col collapsed="false" customWidth="true" hidden="false" outlineLevel="0" max="9" min="9" style="2" width="32.34"/>
    <col collapsed="false" customWidth="true" hidden="false" outlineLevel="0" max="10" min="10" style="2" width="19.79"/>
    <col collapsed="false" customWidth="true" hidden="false" outlineLevel="0" max="11" min="11" style="2" width="20.43"/>
    <col collapsed="false" customWidth="true" hidden="false" outlineLevel="0" max="12" min="12" style="2" width="17.46"/>
    <col collapsed="false" customWidth="true" hidden="false" outlineLevel="0" max="13" min="13" style="2" width="15.45"/>
    <col collapsed="false" customWidth="true" hidden="false" outlineLevel="0" max="14" min="14" style="2" width="19.48"/>
    <col collapsed="false" customWidth="true" hidden="false" outlineLevel="0" max="15" min="15" style="2" width="25.39"/>
    <col collapsed="false" customWidth="true" hidden="false" outlineLevel="0" max="16" min="16" style="2" width="23.94"/>
    <col collapsed="false" customWidth="true" hidden="false" outlineLevel="0" max="21" min="17" style="2" width="11.96"/>
    <col collapsed="false" customWidth="true" hidden="false" outlineLevel="0" max="22" min="22" style="3" width="11.96"/>
    <col collapsed="false" customWidth="true" hidden="false" outlineLevel="0" max="1024" min="23" style="2" width="11.96"/>
  </cols>
  <sheetData>
    <row r="1" customFormat="false" ht="19.5" hidden="false" customHeight="true" outlineLevel="0" collapsed="false"/>
    <row r="2" customFormat="false" ht="33.15" hidden="false" customHeight="true" outlineLevel="0" collapsed="false">
      <c r="A2" s="4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5"/>
      <c r="O2" s="5"/>
    </row>
    <row r="3" customFormat="false" ht="19.5" hidden="false" customHeight="true" outlineLevel="0" collapsed="false">
      <c r="A3" s="6" t="s">
        <v>1</v>
      </c>
      <c r="B3" s="6"/>
      <c r="C3" s="6" t="s">
        <v>2</v>
      </c>
      <c r="D3" s="6"/>
      <c r="E3" s="6"/>
      <c r="F3" s="6"/>
      <c r="G3" s="6"/>
      <c r="H3" s="6"/>
      <c r="I3" s="6"/>
      <c r="J3" s="6"/>
      <c r="K3" s="6"/>
      <c r="L3" s="6"/>
      <c r="M3" s="6"/>
      <c r="N3" s="5"/>
      <c r="O3" s="5"/>
    </row>
    <row r="4" customFormat="false" ht="33.25" hidden="false" customHeight="true" outlineLevel="0" collapsed="false">
      <c r="A4" s="7" t="s">
        <v>3</v>
      </c>
      <c r="B4" s="7"/>
      <c r="C4" s="7" t="s">
        <v>4</v>
      </c>
      <c r="D4" s="7"/>
      <c r="E4" s="7"/>
      <c r="F4" s="7"/>
      <c r="G4" s="7"/>
      <c r="H4" s="7"/>
      <c r="I4" s="7"/>
      <c r="J4" s="7"/>
      <c r="K4" s="7"/>
      <c r="L4" s="7"/>
      <c r="M4" s="7"/>
      <c r="N4" s="5"/>
      <c r="O4" s="5"/>
    </row>
    <row r="5" customFormat="false" ht="18.1" hidden="false" customHeight="false" outlineLevel="0" collapsed="false">
      <c r="A5" s="8" t="s">
        <v>5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5"/>
      <c r="O5" s="5"/>
    </row>
    <row r="6" customFormat="false" ht="77.3" hidden="false" customHeight="true" outlineLevel="0" collapsed="false">
      <c r="A6" s="7" t="s">
        <v>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customFormat="false" ht="145.5" hidden="false" customHeight="true" outlineLevel="0" collapsed="false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</row>
    <row r="8" customFormat="false" ht="27.95" hidden="false" customHeight="true" outlineLevel="0" collapsed="false">
      <c r="A8" s="10" t="s">
        <v>7</v>
      </c>
      <c r="B8" s="10" t="s">
        <v>8</v>
      </c>
      <c r="C8" s="10"/>
      <c r="D8" s="10" t="s">
        <v>9</v>
      </c>
      <c r="E8" s="10" t="s">
        <v>10</v>
      </c>
      <c r="F8" s="10" t="s">
        <v>11</v>
      </c>
      <c r="G8" s="11" t="s">
        <v>12</v>
      </c>
      <c r="H8" s="11"/>
      <c r="I8" s="11"/>
      <c r="J8" s="10" t="s">
        <v>13</v>
      </c>
      <c r="K8" s="10" t="s">
        <v>14</v>
      </c>
      <c r="L8" s="10" t="s">
        <v>15</v>
      </c>
      <c r="M8" s="10" t="s">
        <v>16</v>
      </c>
      <c r="N8" s="10" t="s">
        <v>17</v>
      </c>
      <c r="O8" s="12" t="s">
        <v>18</v>
      </c>
      <c r="P8" s="3"/>
      <c r="R8" s="3"/>
    </row>
    <row r="9" customFormat="false" ht="89.55" hidden="false" customHeight="true" outlineLevel="0" collapsed="false">
      <c r="A9" s="10"/>
      <c r="B9" s="10"/>
      <c r="C9" s="10"/>
      <c r="D9" s="10"/>
      <c r="E9" s="10"/>
      <c r="F9" s="10"/>
      <c r="G9" s="10" t="s">
        <v>19</v>
      </c>
      <c r="H9" s="10" t="s">
        <v>20</v>
      </c>
      <c r="I9" s="10" t="s">
        <v>21</v>
      </c>
      <c r="J9" s="10"/>
      <c r="K9" s="10"/>
      <c r="L9" s="10"/>
      <c r="M9" s="10"/>
      <c r="N9" s="10"/>
      <c r="O9" s="12"/>
      <c r="P9" s="3"/>
      <c r="R9" s="3"/>
    </row>
    <row r="10" customFormat="false" ht="89.55" hidden="false" customHeight="true" outlineLevel="0" collapsed="false">
      <c r="A10" s="10" t="n">
        <v>1</v>
      </c>
      <c r="B10" s="13" t="s">
        <v>22</v>
      </c>
      <c r="C10" s="10"/>
      <c r="D10" s="14" t="s">
        <v>23</v>
      </c>
      <c r="E10" s="10" t="s">
        <v>24</v>
      </c>
      <c r="F10" s="10" t="n">
        <v>10</v>
      </c>
      <c r="G10" s="15" t="n">
        <v>297</v>
      </c>
      <c r="H10" s="15" t="n">
        <v>341.55</v>
      </c>
      <c r="I10" s="15" t="n">
        <v>386.1</v>
      </c>
      <c r="J10" s="16" t="n">
        <f aca="false">ROUND(((G10+H10+I10)/3),2)</f>
        <v>341.55</v>
      </c>
      <c r="K10" s="17" t="n">
        <f aca="false">SQRT(((POWER(G10-J10,2)+POWER(H10-J10,2)+POWER(I10-J10,2))/2))/J10</f>
        <v>0.130434782608696</v>
      </c>
      <c r="L10" s="15" t="n">
        <f aca="false">J10</f>
        <v>341.55</v>
      </c>
      <c r="M10" s="15" t="n">
        <f aca="false">MIN(G10:I10)</f>
        <v>297</v>
      </c>
      <c r="N10" s="15" t="n">
        <v>3415.5</v>
      </c>
      <c r="O10" s="18" t="n">
        <f aca="false">M10*F10</f>
        <v>2970</v>
      </c>
      <c r="R10" s="3"/>
    </row>
    <row r="11" customFormat="false" ht="89.55" hidden="false" customHeight="true" outlineLevel="0" collapsed="false">
      <c r="A11" s="10" t="n">
        <v>2</v>
      </c>
      <c r="B11" s="10" t="s">
        <v>25</v>
      </c>
      <c r="C11" s="10"/>
      <c r="D11" s="14" t="s">
        <v>23</v>
      </c>
      <c r="E11" s="10" t="s">
        <v>24</v>
      </c>
      <c r="F11" s="10" t="n">
        <v>3</v>
      </c>
      <c r="G11" s="15" t="n">
        <v>436</v>
      </c>
      <c r="H11" s="15" t="n">
        <v>501.4</v>
      </c>
      <c r="I11" s="15" t="n">
        <v>566.8</v>
      </c>
      <c r="J11" s="16" t="n">
        <f aca="false">ROUND(((G11+H11+I11)/3),2)</f>
        <v>501.4</v>
      </c>
      <c r="K11" s="17" t="n">
        <f aca="false">SQRT(((POWER(G11-J11,2)+POWER(H11-J11,2)+POWER(I11-J11,2))/2))/J11</f>
        <v>0.130434782608696</v>
      </c>
      <c r="L11" s="15" t="n">
        <f aca="false">J11</f>
        <v>501.4</v>
      </c>
      <c r="M11" s="15" t="n">
        <f aca="false">MIN(G11:I11)</f>
        <v>436</v>
      </c>
      <c r="N11" s="15" t="n">
        <f aca="false">L11*F11</f>
        <v>1504.2</v>
      </c>
      <c r="O11" s="18" t="n">
        <f aca="false">M11*F11</f>
        <v>1308</v>
      </c>
      <c r="R11" s="3"/>
    </row>
    <row r="12" customFormat="false" ht="89.55" hidden="false" customHeight="true" outlineLevel="0" collapsed="false">
      <c r="A12" s="10" t="n">
        <v>3</v>
      </c>
      <c r="B12" s="10" t="s">
        <v>26</v>
      </c>
      <c r="C12" s="10"/>
      <c r="D12" s="14" t="s">
        <v>23</v>
      </c>
      <c r="E12" s="10" t="s">
        <v>24</v>
      </c>
      <c r="F12" s="10" t="n">
        <v>3</v>
      </c>
      <c r="G12" s="15" t="n">
        <v>3470</v>
      </c>
      <c r="H12" s="15" t="n">
        <v>3990.5</v>
      </c>
      <c r="I12" s="15" t="n">
        <v>4511</v>
      </c>
      <c r="J12" s="16" t="n">
        <f aca="false">ROUND(((G12+H12+I12)/3),2)</f>
        <v>3990.5</v>
      </c>
      <c r="K12" s="17" t="n">
        <f aca="false">SQRT(((POWER(G12-J12,2)+POWER(H12-J12,2)+POWER(I12-J12,2))/2))/J12</f>
        <v>0.130434782608696</v>
      </c>
      <c r="L12" s="15" t="n">
        <f aca="false">J12</f>
        <v>3990.5</v>
      </c>
      <c r="M12" s="15" t="n">
        <f aca="false">MIN(G12:I12)</f>
        <v>3470</v>
      </c>
      <c r="N12" s="15" t="n">
        <f aca="false">L12*F12</f>
        <v>11971.5</v>
      </c>
      <c r="O12" s="18" t="n">
        <f aca="false">M12*F12</f>
        <v>10410</v>
      </c>
      <c r="R12" s="3"/>
    </row>
    <row r="13" customFormat="false" ht="89.55" hidden="false" customHeight="true" outlineLevel="0" collapsed="false">
      <c r="A13" s="10" t="n">
        <v>4</v>
      </c>
      <c r="B13" s="19" t="s">
        <v>27</v>
      </c>
      <c r="C13" s="10"/>
      <c r="D13" s="14" t="s">
        <v>23</v>
      </c>
      <c r="E13" s="10" t="s">
        <v>24</v>
      </c>
      <c r="F13" s="10" t="n">
        <v>2</v>
      </c>
      <c r="G13" s="15" t="n">
        <v>4330</v>
      </c>
      <c r="H13" s="15" t="n">
        <v>4979.5</v>
      </c>
      <c r="I13" s="15" t="n">
        <v>5629</v>
      </c>
      <c r="J13" s="16" t="n">
        <f aca="false">ROUND(((G13+H13+I13)/3),2)</f>
        <v>4979.5</v>
      </c>
      <c r="K13" s="17" t="n">
        <f aca="false">SQRT(((POWER(G13-J13,2)+POWER(H13-J13,2)+POWER(I13-J13,2))/2))/J13</f>
        <v>0.130434782608696</v>
      </c>
      <c r="L13" s="15" t="n">
        <f aca="false">J13</f>
        <v>4979.5</v>
      </c>
      <c r="M13" s="15" t="n">
        <f aca="false">MIN(G13:I13)</f>
        <v>4330</v>
      </c>
      <c r="N13" s="15" t="n">
        <f aca="false">L13*F13</f>
        <v>9959</v>
      </c>
      <c r="O13" s="18" t="n">
        <f aca="false">M13*F13</f>
        <v>8660</v>
      </c>
      <c r="R13" s="3"/>
    </row>
    <row r="14" customFormat="false" ht="89.55" hidden="false" customHeight="true" outlineLevel="0" collapsed="false">
      <c r="A14" s="10" t="n">
        <v>5</v>
      </c>
      <c r="B14" s="10" t="s">
        <v>28</v>
      </c>
      <c r="C14" s="10"/>
      <c r="D14" s="14" t="s">
        <v>29</v>
      </c>
      <c r="E14" s="10" t="s">
        <v>30</v>
      </c>
      <c r="F14" s="10" t="n">
        <v>12</v>
      </c>
      <c r="G14" s="15" t="n">
        <v>7860</v>
      </c>
      <c r="H14" s="15" t="n">
        <v>9039</v>
      </c>
      <c r="I14" s="15" t="n">
        <v>10218</v>
      </c>
      <c r="J14" s="16" t="n">
        <f aca="false">ROUND(((G14+H14+I14)/3),2)</f>
        <v>9039</v>
      </c>
      <c r="K14" s="17" t="n">
        <f aca="false">SQRT(((POWER(G14-J14,2)+POWER(H14-J14,2)+POWER(I14-J14,2))/2))/J14</f>
        <v>0.130434782608696</v>
      </c>
      <c r="L14" s="15" t="n">
        <f aca="false">J14</f>
        <v>9039</v>
      </c>
      <c r="M14" s="15" t="n">
        <f aca="false">MIN(G14:I14)</f>
        <v>7860</v>
      </c>
      <c r="N14" s="15" t="n">
        <f aca="false">L14*F14</f>
        <v>108468</v>
      </c>
      <c r="O14" s="18" t="n">
        <f aca="false">M14*F14</f>
        <v>94320</v>
      </c>
      <c r="R14" s="3"/>
    </row>
    <row r="15" customFormat="false" ht="89.55" hidden="false" customHeight="true" outlineLevel="0" collapsed="false">
      <c r="A15" s="10" t="n">
        <v>6</v>
      </c>
      <c r="B15" s="19" t="s">
        <v>31</v>
      </c>
      <c r="C15" s="10"/>
      <c r="D15" s="14" t="s">
        <v>32</v>
      </c>
      <c r="E15" s="10" t="s">
        <v>24</v>
      </c>
      <c r="F15" s="10" t="n">
        <v>2</v>
      </c>
      <c r="G15" s="15" t="n">
        <v>2670</v>
      </c>
      <c r="H15" s="15" t="n">
        <v>3070.5</v>
      </c>
      <c r="I15" s="15" t="n">
        <v>3471</v>
      </c>
      <c r="J15" s="16" t="n">
        <f aca="false">ROUND(((G15+H15+I15)/3),2)</f>
        <v>3070.5</v>
      </c>
      <c r="K15" s="17" t="n">
        <f aca="false">SQRT(((POWER(G15-J15,2)+POWER(H15-J15,2)+POWER(I15-J15,2))/2))/J15</f>
        <v>0.130434782608696</v>
      </c>
      <c r="L15" s="15" t="n">
        <f aca="false">J15</f>
        <v>3070.5</v>
      </c>
      <c r="M15" s="15" t="n">
        <f aca="false">MIN(G15:I15)</f>
        <v>2670</v>
      </c>
      <c r="N15" s="15" t="n">
        <f aca="false">L15*F15</f>
        <v>6141</v>
      </c>
      <c r="O15" s="18" t="n">
        <f aca="false">M15*F15</f>
        <v>5340</v>
      </c>
      <c r="R15" s="3"/>
    </row>
    <row r="16" customFormat="false" ht="89.55" hidden="false" customHeight="true" outlineLevel="0" collapsed="false">
      <c r="A16" s="10" t="n">
        <v>7</v>
      </c>
      <c r="B16" s="19" t="s">
        <v>33</v>
      </c>
      <c r="C16" s="10"/>
      <c r="D16" s="14" t="s">
        <v>34</v>
      </c>
      <c r="E16" s="10" t="s">
        <v>24</v>
      </c>
      <c r="F16" s="10" t="n">
        <v>6</v>
      </c>
      <c r="G16" s="15" t="n">
        <v>2290</v>
      </c>
      <c r="H16" s="15" t="n">
        <v>2633.5</v>
      </c>
      <c r="I16" s="15" t="n">
        <v>2977</v>
      </c>
      <c r="J16" s="16" t="n">
        <f aca="false">ROUND(((G16+H16+I16)/3),2)</f>
        <v>2633.5</v>
      </c>
      <c r="K16" s="17" t="n">
        <f aca="false">SQRT(((POWER(G16-J16,2)+POWER(H16-J16,2)+POWER(I16-J16,2))/2))/J16</f>
        <v>0.130434782608696</v>
      </c>
      <c r="L16" s="15" t="n">
        <f aca="false">J16</f>
        <v>2633.5</v>
      </c>
      <c r="M16" s="15" t="n">
        <f aca="false">MIN(G16:I16)</f>
        <v>2290</v>
      </c>
      <c r="N16" s="15" t="n">
        <f aca="false">L16*F16</f>
        <v>15801</v>
      </c>
      <c r="O16" s="18" t="n">
        <f aca="false">M16*F16</f>
        <v>13740</v>
      </c>
      <c r="R16" s="3"/>
    </row>
    <row r="17" customFormat="false" ht="89.55" hidden="false" customHeight="true" outlineLevel="0" collapsed="false">
      <c r="A17" s="10" t="n">
        <v>8</v>
      </c>
      <c r="B17" s="19" t="s">
        <v>35</v>
      </c>
      <c r="C17" s="10"/>
      <c r="D17" s="14" t="s">
        <v>36</v>
      </c>
      <c r="E17" s="10" t="s">
        <v>24</v>
      </c>
      <c r="F17" s="10" t="n">
        <v>50</v>
      </c>
      <c r="G17" s="15" t="n">
        <v>104</v>
      </c>
      <c r="H17" s="15" t="n">
        <v>119.6</v>
      </c>
      <c r="I17" s="15" t="n">
        <v>135.2</v>
      </c>
      <c r="J17" s="16" t="n">
        <f aca="false">ROUND(((G17+H17+I17)/3),2)</f>
        <v>119.6</v>
      </c>
      <c r="K17" s="17" t="n">
        <f aca="false">SQRT(((POWER(G17-J17,2)+POWER(H17-J17,2)+POWER(I17-J17,2))/2))/J17</f>
        <v>0.130434782608696</v>
      </c>
      <c r="L17" s="15" t="n">
        <f aca="false">J17</f>
        <v>119.6</v>
      </c>
      <c r="M17" s="15" t="n">
        <f aca="false">MIN(G17:I17)</f>
        <v>104</v>
      </c>
      <c r="N17" s="15" t="n">
        <f aca="false">L17*F17</f>
        <v>5980</v>
      </c>
      <c r="O17" s="18" t="n">
        <f aca="false">M17*F17</f>
        <v>5200</v>
      </c>
      <c r="R17" s="3"/>
    </row>
    <row r="18" customFormat="false" ht="89.55" hidden="false" customHeight="true" outlineLevel="0" collapsed="false">
      <c r="A18" s="10" t="n">
        <v>9</v>
      </c>
      <c r="B18" s="19" t="s">
        <v>37</v>
      </c>
      <c r="C18" s="10"/>
      <c r="D18" s="14" t="s">
        <v>23</v>
      </c>
      <c r="E18" s="10" t="s">
        <v>30</v>
      </c>
      <c r="F18" s="10" t="n">
        <v>3</v>
      </c>
      <c r="G18" s="15" t="n">
        <v>1395</v>
      </c>
      <c r="H18" s="15" t="n">
        <v>1604.25</v>
      </c>
      <c r="I18" s="15" t="n">
        <v>1813.5</v>
      </c>
      <c r="J18" s="16" t="n">
        <f aca="false">ROUND(((G18+H18+I18)/3),2)</f>
        <v>1604.25</v>
      </c>
      <c r="K18" s="17" t="n">
        <f aca="false">SQRT(((POWER(G18-J18,2)+POWER(H18-J18,2)+POWER(I18-J18,2))/2))/J18</f>
        <v>0.130434782608696</v>
      </c>
      <c r="L18" s="15" t="n">
        <f aca="false">J18</f>
        <v>1604.25</v>
      </c>
      <c r="M18" s="15" t="n">
        <f aca="false">MIN(G18:I18)</f>
        <v>1395</v>
      </c>
      <c r="N18" s="15" t="n">
        <f aca="false">L18*F18</f>
        <v>4812.75</v>
      </c>
      <c r="O18" s="18" t="n">
        <f aca="false">M18*F18</f>
        <v>4185</v>
      </c>
      <c r="R18" s="3"/>
    </row>
    <row r="19" customFormat="false" ht="89.55" hidden="false" customHeight="true" outlineLevel="0" collapsed="false">
      <c r="A19" s="10" t="n">
        <v>10</v>
      </c>
      <c r="B19" s="19" t="s">
        <v>38</v>
      </c>
      <c r="C19" s="10"/>
      <c r="D19" s="14" t="s">
        <v>39</v>
      </c>
      <c r="E19" s="10" t="s">
        <v>24</v>
      </c>
      <c r="F19" s="10" t="n">
        <v>1</v>
      </c>
      <c r="G19" s="15" t="n">
        <v>2360</v>
      </c>
      <c r="H19" s="15" t="n">
        <v>2714</v>
      </c>
      <c r="I19" s="15" t="n">
        <v>3068</v>
      </c>
      <c r="J19" s="16" t="n">
        <f aca="false">ROUND(((G19+H19+I19)/3),2)</f>
        <v>2714</v>
      </c>
      <c r="K19" s="17" t="n">
        <f aca="false">SQRT(((POWER(G19-J19,2)+POWER(H19-J19,2)+POWER(I19-J19,2))/2))/J19</f>
        <v>0.130434782608696</v>
      </c>
      <c r="L19" s="15" t="n">
        <f aca="false">J19</f>
        <v>2714</v>
      </c>
      <c r="M19" s="15" t="n">
        <f aca="false">MIN(G19:I19)</f>
        <v>2360</v>
      </c>
      <c r="N19" s="15" t="n">
        <f aca="false">L19*F19</f>
        <v>2714</v>
      </c>
      <c r="O19" s="18" t="n">
        <f aca="false">M19*F19</f>
        <v>2360</v>
      </c>
      <c r="R19" s="3"/>
    </row>
    <row r="20" customFormat="false" ht="89.55" hidden="false" customHeight="true" outlineLevel="0" collapsed="false">
      <c r="A20" s="10" t="n">
        <v>11</v>
      </c>
      <c r="B20" s="19" t="s">
        <v>40</v>
      </c>
      <c r="C20" s="10"/>
      <c r="D20" s="14" t="s">
        <v>41</v>
      </c>
      <c r="E20" s="10" t="s">
        <v>42</v>
      </c>
      <c r="F20" s="10" t="n">
        <v>1</v>
      </c>
      <c r="G20" s="15" t="n">
        <v>314</v>
      </c>
      <c r="H20" s="15" t="n">
        <v>361.1</v>
      </c>
      <c r="I20" s="15" t="n">
        <v>408.2</v>
      </c>
      <c r="J20" s="16" t="n">
        <f aca="false">ROUND(((G20+H20+I20)/3),2)</f>
        <v>361.1</v>
      </c>
      <c r="K20" s="17" t="n">
        <f aca="false">SQRT(((POWER(G20-J20,2)+POWER(H20-J20,2)+POWER(I20-J20,2))/2))/J20</f>
        <v>0.130434782608696</v>
      </c>
      <c r="L20" s="15" t="n">
        <f aca="false">J20</f>
        <v>361.1</v>
      </c>
      <c r="M20" s="15" t="n">
        <f aca="false">MIN(G20:I20)</f>
        <v>314</v>
      </c>
      <c r="N20" s="15" t="n">
        <f aca="false">L20*F20</f>
        <v>361.1</v>
      </c>
      <c r="O20" s="18" t="n">
        <f aca="false">M20*F20</f>
        <v>314</v>
      </c>
      <c r="R20" s="3"/>
    </row>
    <row r="21" customFormat="false" ht="89.55" hidden="false" customHeight="true" outlineLevel="0" collapsed="false">
      <c r="A21" s="10" t="n">
        <v>12</v>
      </c>
      <c r="B21" s="19" t="s">
        <v>43</v>
      </c>
      <c r="C21" s="10"/>
      <c r="D21" s="14" t="s">
        <v>29</v>
      </c>
      <c r="E21" s="10" t="s">
        <v>30</v>
      </c>
      <c r="F21" s="10" t="n">
        <v>3</v>
      </c>
      <c r="G21" s="15" t="n">
        <v>3370</v>
      </c>
      <c r="H21" s="15" t="n">
        <v>3875.5</v>
      </c>
      <c r="I21" s="15" t="n">
        <v>4381</v>
      </c>
      <c r="J21" s="16" t="n">
        <f aca="false">ROUND(((G21+H21+I21)/3),2)</f>
        <v>3875.5</v>
      </c>
      <c r="K21" s="17" t="n">
        <f aca="false">SQRT(((POWER(G21-J21,2)+POWER(H21-J21,2)+POWER(I21-J21,2))/2))/J21</f>
        <v>0.130434782608696</v>
      </c>
      <c r="L21" s="15" t="n">
        <f aca="false">J21</f>
        <v>3875.5</v>
      </c>
      <c r="M21" s="15" t="n">
        <f aca="false">MIN(G21:I21)</f>
        <v>3370</v>
      </c>
      <c r="N21" s="15" t="n">
        <f aca="false">L21*F21</f>
        <v>11626.5</v>
      </c>
      <c r="O21" s="18" t="n">
        <f aca="false">M21*F21</f>
        <v>10110</v>
      </c>
      <c r="R21" s="3"/>
    </row>
    <row r="22" customFormat="false" ht="89.55" hidden="false" customHeight="true" outlineLevel="0" collapsed="false">
      <c r="A22" s="10" t="n">
        <v>13</v>
      </c>
      <c r="B22" s="19" t="s">
        <v>44</v>
      </c>
      <c r="C22" s="10"/>
      <c r="D22" s="14" t="s">
        <v>36</v>
      </c>
      <c r="E22" s="10" t="s">
        <v>42</v>
      </c>
      <c r="F22" s="10" t="n">
        <v>1</v>
      </c>
      <c r="G22" s="15" t="n">
        <v>3990</v>
      </c>
      <c r="H22" s="15" t="n">
        <v>4588.5</v>
      </c>
      <c r="I22" s="15" t="n">
        <v>5187</v>
      </c>
      <c r="J22" s="16" t="n">
        <f aca="false">ROUND(((G22+H22+I22)/3),2)</f>
        <v>4588.5</v>
      </c>
      <c r="K22" s="17" t="n">
        <f aca="false">SQRT(((POWER(G22-J22,2)+POWER(H22-J22,2)+POWER(I22-J22,2))/2))/J22</f>
        <v>0.130434782608696</v>
      </c>
      <c r="L22" s="15" t="n">
        <f aca="false">J22</f>
        <v>4588.5</v>
      </c>
      <c r="M22" s="15" t="n">
        <f aca="false">MIN(G22:I22)</f>
        <v>3990</v>
      </c>
      <c r="N22" s="15" t="n">
        <f aca="false">L22*F22</f>
        <v>4588.5</v>
      </c>
      <c r="O22" s="18" t="n">
        <f aca="false">M22*F22</f>
        <v>3990</v>
      </c>
      <c r="R22" s="3"/>
    </row>
    <row r="23" customFormat="false" ht="89.55" hidden="false" customHeight="true" outlineLevel="0" collapsed="false">
      <c r="A23" s="10" t="n">
        <v>14</v>
      </c>
      <c r="B23" s="19" t="s">
        <v>45</v>
      </c>
      <c r="C23" s="10"/>
      <c r="D23" s="14" t="s">
        <v>29</v>
      </c>
      <c r="E23" s="10" t="s">
        <v>30</v>
      </c>
      <c r="F23" s="10" t="n">
        <v>2</v>
      </c>
      <c r="G23" s="15" t="n">
        <v>1930</v>
      </c>
      <c r="H23" s="15" t="n">
        <v>2219.5</v>
      </c>
      <c r="I23" s="15" t="n">
        <v>2509</v>
      </c>
      <c r="J23" s="16" t="n">
        <f aca="false">ROUND(((G23+H23+I23)/3),2)</f>
        <v>2219.5</v>
      </c>
      <c r="K23" s="17" t="n">
        <f aca="false">SQRT(((POWER(G23-J23,2)+POWER(H23-J23,2)+POWER(I23-J23,2))/2))/J23</f>
        <v>0.130434782608696</v>
      </c>
      <c r="L23" s="15" t="n">
        <f aca="false">J23</f>
        <v>2219.5</v>
      </c>
      <c r="M23" s="15" t="n">
        <f aca="false">MIN(G23:I23)</f>
        <v>1930</v>
      </c>
      <c r="N23" s="15" t="n">
        <f aca="false">L23*F23</f>
        <v>4439</v>
      </c>
      <c r="O23" s="18" t="n">
        <f aca="false">M23*F23</f>
        <v>3860</v>
      </c>
      <c r="R23" s="3"/>
    </row>
    <row r="24" customFormat="false" ht="89.55" hidden="false" customHeight="true" outlineLevel="0" collapsed="false">
      <c r="A24" s="10" t="n">
        <v>15</v>
      </c>
      <c r="B24" s="19" t="s">
        <v>46</v>
      </c>
      <c r="C24" s="10"/>
      <c r="D24" s="14" t="s">
        <v>32</v>
      </c>
      <c r="E24" s="10" t="s">
        <v>24</v>
      </c>
      <c r="F24" s="10" t="n">
        <v>6</v>
      </c>
      <c r="G24" s="15" t="n">
        <v>1370</v>
      </c>
      <c r="H24" s="15" t="n">
        <v>1575.5</v>
      </c>
      <c r="I24" s="15" t="n">
        <v>1781</v>
      </c>
      <c r="J24" s="16" t="n">
        <f aca="false">ROUND(((G24+H24+I24)/3),2)</f>
        <v>1575.5</v>
      </c>
      <c r="K24" s="17" t="n">
        <f aca="false">SQRT(((POWER(G24-J24,2)+POWER(H24-J24,2)+POWER(I24-J24,2))/2))/J24</f>
        <v>0.130434782608696</v>
      </c>
      <c r="L24" s="15" t="n">
        <f aca="false">J24</f>
        <v>1575.5</v>
      </c>
      <c r="M24" s="15" t="n">
        <f aca="false">MIN(G24:I24)</f>
        <v>1370</v>
      </c>
      <c r="N24" s="15" t="n">
        <f aca="false">L24*F24</f>
        <v>9453</v>
      </c>
      <c r="O24" s="18" t="n">
        <f aca="false">M24*F24</f>
        <v>8220</v>
      </c>
      <c r="R24" s="3"/>
    </row>
    <row r="25" customFormat="false" ht="89.55" hidden="false" customHeight="true" outlineLevel="0" collapsed="false">
      <c r="A25" s="10" t="n">
        <v>16</v>
      </c>
      <c r="B25" s="19" t="s">
        <v>47</v>
      </c>
      <c r="C25" s="10"/>
      <c r="D25" s="14" t="s">
        <v>48</v>
      </c>
      <c r="E25" s="10" t="s">
        <v>24</v>
      </c>
      <c r="F25" s="10" t="n">
        <v>4</v>
      </c>
      <c r="G25" s="15" t="n">
        <v>1620</v>
      </c>
      <c r="H25" s="15" t="n">
        <v>1863</v>
      </c>
      <c r="I25" s="15" t="n">
        <v>2106</v>
      </c>
      <c r="J25" s="16" t="n">
        <f aca="false">ROUND(((G25+H25+I25)/3),2)</f>
        <v>1863</v>
      </c>
      <c r="K25" s="17" t="n">
        <f aca="false">SQRT(((POWER(G25-J25,2)+POWER(H25-J25,2)+POWER(I25-J25,2))/2))/J25</f>
        <v>0.130434782608696</v>
      </c>
      <c r="L25" s="15" t="n">
        <f aca="false">J25</f>
        <v>1863</v>
      </c>
      <c r="M25" s="15" t="n">
        <f aca="false">MIN(G25:I25)</f>
        <v>1620</v>
      </c>
      <c r="N25" s="15" t="n">
        <f aca="false">L25*F25</f>
        <v>7452</v>
      </c>
      <c r="O25" s="18" t="n">
        <f aca="false">M25*F25</f>
        <v>6480</v>
      </c>
      <c r="R25" s="3"/>
    </row>
    <row r="26" customFormat="false" ht="89.55" hidden="false" customHeight="true" outlineLevel="0" collapsed="false">
      <c r="A26" s="10" t="n">
        <v>17</v>
      </c>
      <c r="B26" s="19" t="s">
        <v>49</v>
      </c>
      <c r="C26" s="10"/>
      <c r="D26" s="14" t="s">
        <v>48</v>
      </c>
      <c r="E26" s="10" t="s">
        <v>24</v>
      </c>
      <c r="F26" s="10" t="n">
        <v>4</v>
      </c>
      <c r="G26" s="15" t="n">
        <v>1620</v>
      </c>
      <c r="H26" s="15" t="n">
        <v>1863</v>
      </c>
      <c r="I26" s="15" t="n">
        <v>2106</v>
      </c>
      <c r="J26" s="16" t="n">
        <f aca="false">ROUND(((G26+H26+I26)/3),2)</f>
        <v>1863</v>
      </c>
      <c r="K26" s="17" t="n">
        <f aca="false">SQRT(((POWER(G26-J26,2)+POWER(H26-J26,2)+POWER(I26-J26,2))/2))/J26</f>
        <v>0.130434782608696</v>
      </c>
      <c r="L26" s="15" t="n">
        <f aca="false">J26</f>
        <v>1863</v>
      </c>
      <c r="M26" s="15" t="n">
        <f aca="false">MIN(G26:I26)</f>
        <v>1620</v>
      </c>
      <c r="N26" s="15" t="n">
        <f aca="false">L26*F26</f>
        <v>7452</v>
      </c>
      <c r="O26" s="18" t="n">
        <f aca="false">M26*F26</f>
        <v>6480</v>
      </c>
      <c r="R26" s="3"/>
    </row>
    <row r="27" customFormat="false" ht="89.55" hidden="false" customHeight="true" outlineLevel="0" collapsed="false">
      <c r="A27" s="10" t="n">
        <v>18</v>
      </c>
      <c r="B27" s="19" t="s">
        <v>50</v>
      </c>
      <c r="C27" s="10"/>
      <c r="D27" s="14" t="s">
        <v>48</v>
      </c>
      <c r="E27" s="10" t="s">
        <v>24</v>
      </c>
      <c r="F27" s="10" t="n">
        <v>4</v>
      </c>
      <c r="G27" s="15" t="n">
        <v>1620</v>
      </c>
      <c r="H27" s="15" t="n">
        <v>1863</v>
      </c>
      <c r="I27" s="15" t="n">
        <v>2106</v>
      </c>
      <c r="J27" s="16" t="n">
        <f aca="false">ROUND(((G27+H27+I27)/3),2)</f>
        <v>1863</v>
      </c>
      <c r="K27" s="17" t="n">
        <f aca="false">SQRT(((POWER(G27-J27,2)+POWER(H27-J27,2)+POWER(I27-J27,2))/2))/J27</f>
        <v>0.130434782608696</v>
      </c>
      <c r="L27" s="15" t="n">
        <f aca="false">J27</f>
        <v>1863</v>
      </c>
      <c r="M27" s="15" t="n">
        <f aca="false">MIN(G27:I27)</f>
        <v>1620</v>
      </c>
      <c r="N27" s="15" t="n">
        <f aca="false">L27*F27</f>
        <v>7452</v>
      </c>
      <c r="O27" s="18" t="n">
        <f aca="false">M27*F27</f>
        <v>6480</v>
      </c>
      <c r="R27" s="3"/>
    </row>
    <row r="28" customFormat="false" ht="89.55" hidden="false" customHeight="true" outlineLevel="0" collapsed="false">
      <c r="A28" s="10" t="n">
        <v>19</v>
      </c>
      <c r="B28" s="19" t="s">
        <v>51</v>
      </c>
      <c r="C28" s="10"/>
      <c r="D28" s="14" t="s">
        <v>48</v>
      </c>
      <c r="E28" s="10" t="s">
        <v>24</v>
      </c>
      <c r="F28" s="10" t="n">
        <v>4</v>
      </c>
      <c r="G28" s="15" t="n">
        <v>1620</v>
      </c>
      <c r="H28" s="15" t="n">
        <v>1863</v>
      </c>
      <c r="I28" s="15" t="n">
        <v>2106</v>
      </c>
      <c r="J28" s="16" t="n">
        <f aca="false">ROUND(((G28+H28+I28)/3),2)</f>
        <v>1863</v>
      </c>
      <c r="K28" s="17" t="n">
        <f aca="false">SQRT(((POWER(G28-J28,2)+POWER(H28-J28,2)+POWER(I28-J28,2))/2))/J28</f>
        <v>0.130434782608696</v>
      </c>
      <c r="L28" s="15" t="n">
        <f aca="false">J28</f>
        <v>1863</v>
      </c>
      <c r="M28" s="15" t="n">
        <f aca="false">MIN(G28:I28)</f>
        <v>1620</v>
      </c>
      <c r="N28" s="15" t="n">
        <f aca="false">L28*F28</f>
        <v>7452</v>
      </c>
      <c r="O28" s="18" t="n">
        <f aca="false">M28*F28</f>
        <v>6480</v>
      </c>
      <c r="R28" s="3"/>
    </row>
    <row r="29" customFormat="false" ht="89.55" hidden="false" customHeight="true" outlineLevel="0" collapsed="false">
      <c r="A29" s="10" t="n">
        <v>20</v>
      </c>
      <c r="B29" s="19" t="s">
        <v>52</v>
      </c>
      <c r="C29" s="10"/>
      <c r="D29" s="14" t="s">
        <v>53</v>
      </c>
      <c r="E29" s="10" t="s">
        <v>42</v>
      </c>
      <c r="F29" s="10" t="n">
        <v>1</v>
      </c>
      <c r="G29" s="15" t="n">
        <v>1020</v>
      </c>
      <c r="H29" s="15" t="n">
        <v>1173</v>
      </c>
      <c r="I29" s="15" t="n">
        <v>1326</v>
      </c>
      <c r="J29" s="16" t="n">
        <f aca="false">ROUND(((G29+H29+I29)/3),2)</f>
        <v>1173</v>
      </c>
      <c r="K29" s="17" t="n">
        <f aca="false">SQRT(((POWER(G29-J29,2)+POWER(H29-J29,2)+POWER(I29-J29,2))/2))/J29</f>
        <v>0.130434782608696</v>
      </c>
      <c r="L29" s="15" t="n">
        <f aca="false">J29</f>
        <v>1173</v>
      </c>
      <c r="M29" s="15" t="n">
        <f aca="false">MIN(G29:I29)</f>
        <v>1020</v>
      </c>
      <c r="N29" s="15" t="n">
        <f aca="false">L29*F29</f>
        <v>1173</v>
      </c>
      <c r="O29" s="18" t="n">
        <f aca="false">M29*F29</f>
        <v>1020</v>
      </c>
      <c r="R29" s="3"/>
    </row>
    <row r="30" customFormat="false" ht="89.55" hidden="false" customHeight="true" outlineLevel="0" collapsed="false">
      <c r="A30" s="10" t="n">
        <v>21</v>
      </c>
      <c r="B30" s="19" t="s">
        <v>54</v>
      </c>
      <c r="C30" s="10"/>
      <c r="D30" s="14" t="s">
        <v>53</v>
      </c>
      <c r="E30" s="10" t="s">
        <v>42</v>
      </c>
      <c r="F30" s="10" t="n">
        <v>1</v>
      </c>
      <c r="G30" s="15" t="n">
        <v>2040</v>
      </c>
      <c r="H30" s="15" t="n">
        <v>2346</v>
      </c>
      <c r="I30" s="15" t="n">
        <v>2652</v>
      </c>
      <c r="J30" s="16" t="n">
        <f aca="false">ROUND(((G30+H30+I30)/3),2)</f>
        <v>2346</v>
      </c>
      <c r="K30" s="17" t="n">
        <f aca="false">SQRT(((POWER(G30-J30,2)+POWER(H30-J30,2)+POWER(I30-J30,2))/2))/J30</f>
        <v>0.130434782608696</v>
      </c>
      <c r="L30" s="15" t="n">
        <f aca="false">J30</f>
        <v>2346</v>
      </c>
      <c r="M30" s="15" t="n">
        <f aca="false">MIN(G30:I30)</f>
        <v>2040</v>
      </c>
      <c r="N30" s="15" t="n">
        <f aca="false">L30*F30</f>
        <v>2346</v>
      </c>
      <c r="O30" s="18" t="n">
        <f aca="false">M30*F30</f>
        <v>2040</v>
      </c>
      <c r="R30" s="3"/>
    </row>
    <row r="31" customFormat="false" ht="89.55" hidden="false" customHeight="true" outlineLevel="0" collapsed="false">
      <c r="A31" s="10" t="n">
        <v>22</v>
      </c>
      <c r="B31" s="19" t="s">
        <v>55</v>
      </c>
      <c r="C31" s="10"/>
      <c r="D31" s="14" t="s">
        <v>32</v>
      </c>
      <c r="E31" s="10" t="s">
        <v>24</v>
      </c>
      <c r="F31" s="10" t="n">
        <v>3</v>
      </c>
      <c r="G31" s="15" t="n">
        <v>2435</v>
      </c>
      <c r="H31" s="15" t="n">
        <v>2800.25</v>
      </c>
      <c r="I31" s="15" t="n">
        <v>3165.5</v>
      </c>
      <c r="J31" s="16" t="n">
        <f aca="false">ROUND(((G31+H31+I31)/3),2)</f>
        <v>2800.25</v>
      </c>
      <c r="K31" s="17" t="n">
        <f aca="false">SQRT(((POWER(G31-J31,2)+POWER(H31-J31,2)+POWER(I31-J31,2))/2))/J31</f>
        <v>0.130434782608696</v>
      </c>
      <c r="L31" s="15" t="n">
        <f aca="false">J31</f>
        <v>2800.25</v>
      </c>
      <c r="M31" s="15" t="n">
        <f aca="false">MIN(G31:I31)</f>
        <v>2435</v>
      </c>
      <c r="N31" s="15" t="n">
        <f aca="false">L31*F31</f>
        <v>8400.75</v>
      </c>
      <c r="O31" s="18" t="n">
        <f aca="false">M31*F31</f>
        <v>7305</v>
      </c>
      <c r="R31" s="3"/>
    </row>
    <row r="32" customFormat="false" ht="89.55" hidden="false" customHeight="true" outlineLevel="0" collapsed="false">
      <c r="A32" s="10" t="n">
        <v>23</v>
      </c>
      <c r="B32" s="19" t="s">
        <v>56</v>
      </c>
      <c r="C32" s="10"/>
      <c r="D32" s="14" t="s">
        <v>57</v>
      </c>
      <c r="E32" s="10" t="s">
        <v>42</v>
      </c>
      <c r="F32" s="10" t="n">
        <v>24</v>
      </c>
      <c r="G32" s="15" t="n">
        <v>300</v>
      </c>
      <c r="H32" s="15" t="n">
        <v>345</v>
      </c>
      <c r="I32" s="15" t="n">
        <v>390</v>
      </c>
      <c r="J32" s="16" t="n">
        <f aca="false">ROUND(((G32+H32+I32)/3),2)</f>
        <v>345</v>
      </c>
      <c r="K32" s="17" t="n">
        <f aca="false">SQRT(((POWER(G32-J32,2)+POWER(H32-J32,2)+POWER(I32-J32,2))/2))/J32</f>
        <v>0.130434782608696</v>
      </c>
      <c r="L32" s="15" t="n">
        <f aca="false">J32</f>
        <v>345</v>
      </c>
      <c r="M32" s="15" t="n">
        <f aca="false">MIN(G32:I32)</f>
        <v>300</v>
      </c>
      <c r="N32" s="15" t="n">
        <f aca="false">L32*F32</f>
        <v>8280</v>
      </c>
      <c r="O32" s="18" t="n">
        <f aca="false">M32*F32</f>
        <v>7200</v>
      </c>
      <c r="R32" s="3"/>
    </row>
    <row r="33" customFormat="false" ht="31.2" hidden="false" customHeight="true" outlineLevel="0" collapsed="false">
      <c r="A33" s="20" t="s">
        <v>58</v>
      </c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 t="e">
        <f aca="false">#ref!</f>
        <v>#NAME?</v>
      </c>
      <c r="N33" s="21" t="n">
        <f aca="false">N10+N11+N12+N13+N14+N15+N16+N17+N18+N19+N20+N21+N22+N23+N24+N25+N26+N27+N28+N29+N30+N31+N32</f>
        <v>251242.8</v>
      </c>
      <c r="O33" s="22" t="n">
        <f aca="false">O10+O11+O12+O13+O14+O15+O16+O17+O18+O19+O20+O21+O22+O23+O24+O25+O26+O27+O28+O29+O30+O31+O32</f>
        <v>218472</v>
      </c>
    </row>
    <row r="34" customFormat="false" ht="24.45" hidden="false" customHeight="true" outlineLevel="0" collapsed="false">
      <c r="A34" s="23" t="s">
        <v>59</v>
      </c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</row>
    <row r="35" customFormat="false" ht="24.45" hidden="false" customHeight="false" outlineLevel="0" collapsed="false">
      <c r="A35" s="24" t="n">
        <f aca="false">N33</f>
        <v>251242.8</v>
      </c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</row>
    <row r="36" customFormat="false" ht="24.45" hidden="false" customHeight="true" outlineLevel="0" collapsed="false">
      <c r="A36" s="25" t="s">
        <v>60</v>
      </c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</row>
    <row r="37" customFormat="false" ht="24.45" hidden="false" customHeight="false" outlineLevel="0" collapsed="false">
      <c r="A37" s="26" t="n">
        <f aca="false">O33</f>
        <v>218472</v>
      </c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</row>
    <row r="38" customFormat="false" ht="37.3" hidden="false" customHeight="true" outlineLevel="0" collapsed="false">
      <c r="A38" s="27" t="s">
        <v>61</v>
      </c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</row>
    <row r="39" customFormat="false" ht="15" hidden="false" customHeight="true" outlineLevel="0" collapsed="false">
      <c r="A39" s="27" t="s">
        <v>62</v>
      </c>
      <c r="B39" s="27"/>
      <c r="C39" s="27"/>
    </row>
    <row r="40" customFormat="false" ht="15" hidden="false" customHeight="true" outlineLevel="0" collapsed="false">
      <c r="A40" s="28"/>
      <c r="B40" s="28"/>
      <c r="C40" s="28"/>
      <c r="D40" s="28"/>
    </row>
    <row r="41" customFormat="false" ht="15" hidden="false" customHeight="true" outlineLevel="0" collapsed="false">
      <c r="A41" s="29" t="s">
        <v>63</v>
      </c>
      <c r="B41" s="29"/>
      <c r="C41" s="29"/>
      <c r="D41" s="29"/>
    </row>
    <row r="42" customFormat="false" ht="15" hidden="false" customHeight="true" outlineLevel="0" collapsed="false">
      <c r="A42" s="28" t="s">
        <v>64</v>
      </c>
      <c r="B42" s="28"/>
      <c r="C42" s="28"/>
      <c r="D42" s="28"/>
    </row>
    <row r="78" customFormat="false" ht="38.1" hidden="false" customHeight="true" outlineLevel="0" collapsed="false"/>
    <row r="79" customFormat="false" ht="38.1" hidden="false" customHeight="true" outlineLevel="0" collapsed="false"/>
    <row r="80" customFormat="false" ht="38.1" hidden="false" customHeight="true" outlineLevel="0" collapsed="false"/>
    <row r="81" customFormat="false" ht="38.1" hidden="false" customHeight="true" outlineLevel="0" collapsed="false"/>
    <row r="82" customFormat="false" ht="38.1" hidden="false" customHeight="true" outlineLevel="0" collapsed="false"/>
    <row r="83" customFormat="false" ht="38.1" hidden="false" customHeight="true" outlineLevel="0" collapsed="false"/>
    <row r="84" customFormat="false" ht="38.1" hidden="false" customHeight="true" outlineLevel="0" collapsed="false"/>
    <row r="85" customFormat="false" ht="38.1" hidden="false" customHeight="true" outlineLevel="0" collapsed="false"/>
    <row r="86" customFormat="false" ht="38.1" hidden="false" customHeight="true" outlineLevel="0" collapsed="false"/>
    <row r="87" customFormat="false" ht="38.1" hidden="false" customHeight="true" outlineLevel="0" collapsed="false"/>
    <row r="88" customFormat="false" ht="38.1" hidden="false" customHeight="true" outlineLevel="0" collapsed="false"/>
    <row r="89" customFormat="false" ht="38.1" hidden="false" customHeight="true" outlineLevel="0" collapsed="false"/>
    <row r="90" customFormat="false" ht="38.1" hidden="false" customHeight="true" outlineLevel="0" collapsed="false"/>
    <row r="91" customFormat="false" ht="38.1" hidden="false" customHeight="true" outlineLevel="0" collapsed="false"/>
    <row r="92" customFormat="false" ht="38.1" hidden="false" customHeight="true" outlineLevel="0" collapsed="false"/>
    <row r="93" customFormat="false" ht="38.1" hidden="false" customHeight="true" outlineLevel="0" collapsed="false"/>
    <row r="94" customFormat="false" ht="38.1" hidden="false" customHeight="true" outlineLevel="0" collapsed="false"/>
    <row r="95" customFormat="false" ht="38.1" hidden="false" customHeight="true" outlineLevel="0" collapsed="false"/>
    <row r="96" customFormat="false" ht="38.1" hidden="false" customHeight="true" outlineLevel="0" collapsed="false"/>
    <row r="97" customFormat="false" ht="38.1" hidden="false" customHeight="true" outlineLevel="0" collapsed="false"/>
    <row r="98" customFormat="false" ht="38.1" hidden="false" customHeight="true" outlineLevel="0" collapsed="false"/>
    <row r="99" customFormat="false" ht="38.1" hidden="false" customHeight="true" outlineLevel="0" collapsed="false"/>
    <row r="100" customFormat="false" ht="38.1" hidden="false" customHeight="true" outlineLevel="0" collapsed="false"/>
    <row r="101" customFormat="false" ht="38.1" hidden="false" customHeight="true" outlineLevel="0" collapsed="false"/>
    <row r="102" customFormat="false" ht="38.1" hidden="false" customHeight="true" outlineLevel="0" collapsed="false"/>
    <row r="103" customFormat="false" ht="38.1" hidden="false" customHeight="true" outlineLevel="0" collapsed="false"/>
    <row r="104" customFormat="false" ht="38.1" hidden="false" customHeight="true" outlineLevel="0" collapsed="false"/>
    <row r="105" customFormat="false" ht="38.1" hidden="false" customHeight="true" outlineLevel="0" collapsed="false"/>
    <row r="106" customFormat="false" ht="38.1" hidden="false" customHeight="true" outlineLevel="0" collapsed="false"/>
    <row r="107" customFormat="false" ht="38.1" hidden="false" customHeight="true" outlineLevel="0" collapsed="false"/>
    <row r="108" customFormat="false" ht="38.1" hidden="false" customHeight="true" outlineLevel="0" collapsed="false"/>
    <row r="109" customFormat="false" ht="38.1" hidden="false" customHeight="true" outlineLevel="0" collapsed="false"/>
    <row r="110" customFormat="false" ht="38.1" hidden="false" customHeight="true" outlineLevel="0" collapsed="false"/>
    <row r="111" customFormat="false" ht="38.1" hidden="false" customHeight="true" outlineLevel="0" collapsed="false"/>
    <row r="112" customFormat="false" ht="38.1" hidden="false" customHeight="true" outlineLevel="0" collapsed="false"/>
    <row r="113" customFormat="false" ht="38.1" hidden="false" customHeight="true" outlineLevel="0" collapsed="false"/>
    <row r="114" customFormat="false" ht="38.1" hidden="false" customHeight="true" outlineLevel="0" collapsed="false"/>
    <row r="115" customFormat="false" ht="38.1" hidden="false" customHeight="true" outlineLevel="0" collapsed="false"/>
    <row r="116" customFormat="false" ht="38.1" hidden="false" customHeight="true" outlineLevel="0" collapsed="false"/>
    <row r="117" customFormat="false" ht="38.1" hidden="false" customHeight="true" outlineLevel="0" collapsed="false"/>
    <row r="118" customFormat="false" ht="38.1" hidden="false" customHeight="true" outlineLevel="0" collapsed="false"/>
    <row r="119" customFormat="false" ht="38.1" hidden="false" customHeight="true" outlineLevel="0" collapsed="false"/>
    <row r="120" customFormat="false" ht="38.1" hidden="false" customHeight="true" outlineLevel="0" collapsed="false"/>
    <row r="121" customFormat="false" ht="38.1" hidden="false" customHeight="true" outlineLevel="0" collapsed="false"/>
    <row r="122" customFormat="false" ht="38.1" hidden="false" customHeight="true" outlineLevel="0" collapsed="false"/>
    <row r="123" customFormat="false" ht="38.1" hidden="false" customHeight="true" outlineLevel="0" collapsed="false"/>
    <row r="124" customFormat="false" ht="38.1" hidden="false" customHeight="true" outlineLevel="0" collapsed="false"/>
    <row r="125" customFormat="false" ht="38.1" hidden="false" customHeight="true" outlineLevel="0" collapsed="false"/>
    <row r="126" customFormat="false" ht="38.1" hidden="false" customHeight="true" outlineLevel="0" collapsed="false"/>
    <row r="1048523" customFormat="false" ht="12.8" hidden="false" customHeight="true" outlineLevel="0" collapsed="false"/>
    <row r="1048524" customFormat="false" ht="12.8" hidden="false" customHeight="true" outlineLevel="0" collapsed="false"/>
    <row r="1048525" customFormat="false" ht="12.8" hidden="false" customHeight="true" outlineLevel="0" collapsed="false"/>
    <row r="1048526" customFormat="false" ht="12.8" hidden="false" customHeight="true" outlineLevel="0" collapsed="false"/>
    <row r="1048527" customFormat="false" ht="12.8" hidden="false" customHeight="true" outlineLevel="0" collapsed="false"/>
    <row r="1048528" customFormat="false" ht="12.8" hidden="false" customHeight="true" outlineLevel="0" collapsed="false"/>
    <row r="1048529" customFormat="false" ht="12.8" hidden="false" customHeight="true" outlineLevel="0" collapsed="false"/>
    <row r="1048530" customFormat="false" ht="12.8" hidden="false" customHeight="true" outlineLevel="0" collapsed="false"/>
    <row r="1048531" customFormat="false" ht="12.8" hidden="false" customHeight="true" outlineLevel="0" collapsed="false"/>
    <row r="1048532" customFormat="false" ht="12.8" hidden="false" customHeight="true" outlineLevel="0" collapsed="false"/>
    <row r="1048533" customFormat="false" ht="12.8" hidden="false" customHeight="true" outlineLevel="0" collapsed="false"/>
    <row r="1048534" customFormat="false" ht="12.8" hidden="false" customHeight="true" outlineLevel="0" collapsed="false"/>
    <row r="1048535" customFormat="false" ht="12.8" hidden="false" customHeight="true" outlineLevel="0" collapsed="false"/>
    <row r="1048536" customFormat="false" ht="12.8" hidden="false" customHeight="true" outlineLevel="0" collapsed="false"/>
    <row r="1048537" customFormat="false" ht="12.8" hidden="false" customHeight="true" outlineLevel="0" collapsed="false"/>
    <row r="1048538" customFormat="false" ht="12.8" hidden="false" customHeight="true" outlineLevel="0" collapsed="false"/>
    <row r="1048539" customFormat="false" ht="12.8" hidden="false" customHeight="true" outlineLevel="0" collapsed="false"/>
    <row r="1048540" customFormat="false" ht="12.8" hidden="false" customHeight="true" outlineLevel="0" collapsed="false"/>
    <row r="1048541" customFormat="false" ht="12.8" hidden="false" customHeight="true" outlineLevel="0" collapsed="false"/>
    <row r="1048542" customFormat="false" ht="12.8" hidden="false" customHeight="true" outlineLevel="0" collapsed="false"/>
    <row r="1048543" customFormat="false" ht="12.8" hidden="false" customHeight="true" outlineLevel="0" collapsed="false"/>
    <row r="1048544" customFormat="false" ht="12.8" hidden="false" customHeight="true" outlineLevel="0" collapsed="false"/>
    <row r="1048545" customFormat="false" ht="12.8" hidden="false" customHeight="true" outlineLevel="0" collapsed="false"/>
    <row r="1048546" customFormat="false" ht="12.8" hidden="false" customHeight="true" outlineLevel="0" collapsed="false"/>
    <row r="1048547" customFormat="false" ht="12.8" hidden="false" customHeight="true" outlineLevel="0" collapsed="false"/>
    <row r="1048548" customFormat="false" ht="12.8" hidden="false" customHeight="true" outlineLevel="0" collapsed="false"/>
    <row r="1048549" customFormat="false" ht="12.8" hidden="false" customHeight="true" outlineLevel="0" collapsed="false"/>
    <row r="1048550" customFormat="false" ht="12.8" hidden="false" customHeight="true" outlineLevel="0" collapsed="false"/>
    <row r="1048551" customFormat="false" ht="12.8" hidden="false" customHeight="true" outlineLevel="0" collapsed="false"/>
    <row r="1048552" customFormat="false" ht="12.8" hidden="false" customHeight="true" outlineLevel="0" collapsed="false"/>
    <row r="1048553" customFormat="false" ht="12.8" hidden="false" customHeight="true" outlineLevel="0" collapsed="false"/>
    <row r="1048554" customFormat="false" ht="12.8" hidden="false" customHeight="true" outlineLevel="0" collapsed="false"/>
    <row r="1048555" customFormat="false" ht="12.8" hidden="false" customHeight="true" outlineLevel="0" collapsed="false"/>
    <row r="1048556" customFormat="false" ht="12.8" hidden="false" customHeight="true" outlineLevel="0" collapsed="false"/>
    <row r="1048557" customFormat="false" ht="12.8" hidden="false" customHeight="true" outlineLevel="0" collapsed="false"/>
    <row r="1048558" customFormat="false" ht="12.8" hidden="false" customHeight="true" outlineLevel="0" collapsed="false"/>
    <row r="1048559" customFormat="false" ht="12.8" hidden="false" customHeight="true" outlineLevel="0" collapsed="false"/>
    <row r="1048560" customFormat="false" ht="12.8" hidden="false" customHeight="true" outlineLevel="0" collapsed="false"/>
    <row r="1048561" customFormat="false" ht="12.8" hidden="false" customHeight="true" outlineLevel="0" collapsed="false"/>
    <row r="1048562" customFormat="false" ht="12.8" hidden="false" customHeight="true" outlineLevel="0" collapsed="false"/>
    <row r="1048563" customFormat="false" ht="12.8" hidden="false" customHeight="true" outlineLevel="0" collapsed="false"/>
    <row r="1048564" customFormat="false" ht="12.8" hidden="false" customHeight="true" outlineLevel="0" collapsed="false"/>
    <row r="1048565" customFormat="false" ht="12.8" hidden="false" customHeight="true" outlineLevel="0" collapsed="false"/>
    <row r="1048566" customFormat="false" ht="12.8" hidden="false" customHeight="true" outlineLevel="0" collapsed="false"/>
    <row r="1048567" customFormat="false" ht="12.8" hidden="false" customHeight="true" outlineLevel="0" collapsed="false"/>
    <row r="1048568" customFormat="false" ht="12.8" hidden="false" customHeight="true" outlineLevel="0" collapsed="false"/>
    <row r="1048569" customFormat="false" ht="12.8" hidden="false" customHeight="true" outlineLevel="0" collapsed="false"/>
    <row r="1048570" customFormat="false" ht="12.8" hidden="false" customHeight="true" outlineLevel="0" collapsed="false"/>
    <row r="1048571" customFormat="false" ht="12.8" hidden="false" customHeight="true" outlineLevel="0" collapsed="false"/>
    <row r="1048572" customFormat="false" ht="12.8" hidden="false" customHeight="true" outlineLevel="0" collapsed="false"/>
    <row r="1048573" customFormat="false" ht="12.8" hidden="false" customHeight="true" outlineLevel="0" collapsed="false"/>
    <row r="1048574" customFormat="false" ht="12.8" hidden="false" customHeight="true" outlineLevel="0" collapsed="false"/>
    <row r="1048575" customFormat="false" ht="12.8" hidden="false" customHeight="true" outlineLevel="0" collapsed="false"/>
    <row r="1048576" customFormat="false" ht="12.8" hidden="false" customHeight="true" outlineLevel="0" collapsed="false"/>
  </sheetData>
  <mergeCells count="30">
    <mergeCell ref="A2:M2"/>
    <mergeCell ref="A3:B3"/>
    <mergeCell ref="C3:M3"/>
    <mergeCell ref="A4:B4"/>
    <mergeCell ref="C4:M4"/>
    <mergeCell ref="A5:M5"/>
    <mergeCell ref="A6:O6"/>
    <mergeCell ref="A7:O7"/>
    <mergeCell ref="A8:A9"/>
    <mergeCell ref="B8:C9"/>
    <mergeCell ref="D8:D9"/>
    <mergeCell ref="E8:E9"/>
    <mergeCell ref="F8:F9"/>
    <mergeCell ref="G8:I8"/>
    <mergeCell ref="J8:J9"/>
    <mergeCell ref="K8:K9"/>
    <mergeCell ref="L8:L9"/>
    <mergeCell ref="M8:M9"/>
    <mergeCell ref="N8:N9"/>
    <mergeCell ref="O8:O9"/>
    <mergeCell ref="A33:M33"/>
    <mergeCell ref="A34:O34"/>
    <mergeCell ref="A35:O35"/>
    <mergeCell ref="A36:O36"/>
    <mergeCell ref="A37:O37"/>
    <mergeCell ref="A38:M38"/>
    <mergeCell ref="A39:C39"/>
    <mergeCell ref="A40:D40"/>
    <mergeCell ref="A41:D41"/>
    <mergeCell ref="A42:D42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803</TotalTime>
  <Application>LibreOffice/26.2.2.2$Linux_X86_64 LibreOffice_project/620$Build-2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ru-RU</dc:language>
  <cp:lastModifiedBy/>
  <cp:lastPrinted>2026-06-04T13:51:01Z</cp:lastPrinted>
  <dcterms:modified xsi:type="dcterms:W3CDTF">2026-06-04T14:58:33Z</dcterms:modified>
  <cp:revision>55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