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харлова-лв\Desktop\утилизация\"/>
    </mc:Choice>
  </mc:AlternateContent>
  <bookViews>
    <workbookView xWindow="0" yWindow="0" windowWidth="11460" windowHeight="10575"/>
  </bookViews>
  <sheets>
    <sheet name="1" sheetId="1" r:id="rId1"/>
  </sheets>
  <definedNames>
    <definedName name="_xlnm._FilterDatabase" localSheetId="0" hidden="1">'1'!$C$13:$I$80</definedName>
    <definedName name="Par0">'1'!#REF!</definedName>
    <definedName name="_xlnm.Print_Area" localSheetId="0">'1'!A1:M48</definedName>
  </definedNames>
  <calcPr calcId="152511"/>
</workbook>
</file>

<file path=xl/calcChain.xml><?xml version="1.0" encoding="utf-8"?>
<calcChain xmlns="http://schemas.openxmlformats.org/spreadsheetml/2006/main">
  <c r="L23" i="1" l="1"/>
  <c r="L15" i="1"/>
  <c r="L16" i="1"/>
  <c r="L17" i="1"/>
  <c r="L18" i="1"/>
  <c r="L19" i="1"/>
  <c r="L20" i="1"/>
  <c r="L21" i="1"/>
  <c r="L14" i="1"/>
  <c r="I22" i="1" l="1"/>
  <c r="H22" i="1"/>
  <c r="G22" i="1"/>
  <c r="J16" i="1"/>
  <c r="J17" i="1"/>
  <c r="K17" i="1" s="1"/>
  <c r="J18" i="1"/>
  <c r="K18" i="1" s="1"/>
  <c r="J19" i="1"/>
  <c r="K19" i="1" s="1"/>
  <c r="J20" i="1"/>
  <c r="K20" i="1" s="1"/>
  <c r="J21" i="1"/>
  <c r="K21" i="1" s="1"/>
  <c r="F22" i="1"/>
  <c r="J22" i="1" l="1"/>
  <c r="J14" i="1"/>
  <c r="K14" i="1" s="1"/>
  <c r="J15" i="1"/>
  <c r="K15" i="1" s="1"/>
  <c r="K16" i="1"/>
  <c r="K22" i="1" l="1"/>
</calcChain>
</file>

<file path=xl/sharedStrings.xml><?xml version="1.0" encoding="utf-8"?>
<sst xmlns="http://schemas.openxmlformats.org/spreadsheetml/2006/main" count="42" uniqueCount="33">
  <si>
    <t>Обоснование начальной (максимальной) цены контракта</t>
  </si>
  <si>
    <t>Начальная (максимальная) цена контракта определена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2 октября 2013 г. № 567.</t>
  </si>
  <si>
    <t>Коэффициент вариации не превышает 33%, что свидетельствует об однородности совокупности значений, используемых в расчете.</t>
  </si>
  <si>
    <t>Используемый метод определения НМЦК с обоснованием</t>
  </si>
  <si>
    <t xml:space="preserve">Для обоснования используется метод сопоставимых рыночных цен (анализ рынка), так как в соответствии с ч.6 ст.22 Федерального закона «О контрактной системе в сфере закупок товаров, работ, услуг для обеспечения государственных и муниципальных нужд» №44-ФЗ от 05.04.2013 года данный метод является приоритетным для определения и обоснования начальной (максимальной) цены контракта.  
</t>
  </si>
  <si>
    <t>Расчет НМЦК</t>
  </si>
  <si>
    <t>Цена единицы товара, руб.</t>
  </si>
  <si>
    <t>№ п/п</t>
  </si>
  <si>
    <t>Основные характеристики объекта закупки</t>
  </si>
  <si>
    <t>Ед. из-я</t>
  </si>
  <si>
    <t>Количество</t>
  </si>
  <si>
    <t>Ср. цена,  руб.</t>
  </si>
  <si>
    <t xml:space="preserve"> Коэффициент вариации (V)</t>
  </si>
  <si>
    <t>НМЦК рын, руб.</t>
  </si>
  <si>
    <t>Итого по коммерческим предложениям</t>
  </si>
  <si>
    <t xml:space="preserve">                                         на оказание услуг по утилизации списанных транспортных средств</t>
  </si>
  <si>
    <t>Фургон цельнометаллический ГАЗ-27057</t>
  </si>
  <si>
    <t>Грузовой бортовой ЗИЛ431410</t>
  </si>
  <si>
    <t>Авторазливочная станция АРС-14 (ЗиЛ-131)</t>
  </si>
  <si>
    <t>Авторазливочная станция АРС (ЗиЛ-131)</t>
  </si>
  <si>
    <t>Специальное пассажирское транспортное средство (13 мест) ГАЗ-32213</t>
  </si>
  <si>
    <t>Грузопассажирский а/м УАЗ-3909</t>
  </si>
  <si>
    <t>Бортовой ГАЗ6611</t>
  </si>
  <si>
    <t>Используется информация, полученная по ранее направленному запросу заказчика о предоставлении ценовой информации от поставщиков, осуществляющих  поставку товаров, планируемых к закупкам.Запросы о предоставлении ценовой информации направлены 6 поставщикам (подрядчикам, исполнителям) исх. № ИВ-227-5-938 от 20.07.2026 г. , ИВ-227-5-939 от 20.07.2026 г., ИВ-227-5-940 от 20.07.2026 г.</t>
  </si>
  <si>
    <t xml:space="preserve"> С учетом доведенных лимитов бюджетных обязательств, в соответствии со ст. 72 БК РФ, Заказчиком установлена НМЦК в сумме 80 000 (восемьдесят тысяч) рублей 00 копеек:
- за 1 единицу  – 10 000 (десять тысяч) рублей 00 копеек, соответственно НМЦК за 8 штук составляет – 80 000,00 рублей.</t>
  </si>
  <si>
    <t xml:space="preserve">                                                                                      Приложение № 3</t>
  </si>
  <si>
    <t xml:space="preserve">коммерческое предложение №1 (вх. В-227-13661 от 28.07.2026) </t>
  </si>
  <si>
    <t xml:space="preserve">коммерческое предложение №2 (вх. В-227-13662 от 28.07.2026) </t>
  </si>
  <si>
    <t xml:space="preserve">коммерческое предложение №3 (вх. В-227-13659 от 28.07.2026) </t>
  </si>
  <si>
    <t xml:space="preserve">Используется информация, полученная по ранее направленному запросу заказчика о предоставлении ценовой информации от поставщиков, осуществляющих  поставку товаров, планируемых к закупкам. В реестре исполненных контрактов Единой информационной системы в сфере закупок по Уральскому федеральному округу, не нашлось контракта с максимально приближенной информации к требованиям заказчика (сроки и порядок поставки, объем поставки, наименование товаров и.т.д.); был размещен запрос о предоставлении ценовой информации в единой информационной системе в сфере закупок №0367100002026000199 от  10.08.2026г. ответа на запрос не поступило, применение данных источников не позволяет использовать их при расчете начальной цены товара.Запросы о предоставлении ценовой информации направлены 6  поставщикам (подрядчикам, исполнителям) исх. № ИВ-227-5-938 от 20.07.2026 г. , ИВ-227-5-939 от 20.07.2026 г., ИВ-227-5-940 от 20.07.2026 г. в ответ получены 3 ответа на запрос о предоставлении ценовой информации. </t>
  </si>
  <si>
    <t>Инженер ООКР (ЗД)                         Л.В. Харлова</t>
  </si>
  <si>
    <t>дата составления 12.08.2026</t>
  </si>
  <si>
    <t>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</si>
</sst>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name val="Calibri"/>
      <charset val="1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 CYR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 CYR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 CYR"/>
      <charset val="204"/>
    </font>
    <font>
      <sz val="11"/>
      <color rgb="FF000000"/>
      <name val="Times New Roman CYR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 CYR"/>
      <charset val="1"/>
    </font>
    <font>
      <sz val="1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8"/>
      <name val="Times New Roman CYR"/>
      <charset val="204"/>
    </font>
    <font>
      <sz val="8"/>
      <name val="Times New Roman"/>
      <family val="1"/>
      <charset val="204"/>
    </font>
    <font>
      <sz val="9"/>
      <name val="Times New Roman CYR"/>
      <charset val="204"/>
    </font>
    <font>
      <b/>
      <sz val="9"/>
      <name val="Times New Roman"/>
      <family val="1"/>
      <charset val="204"/>
    </font>
    <font>
      <sz val="9"/>
      <color rgb="FFFF0000"/>
      <name val="Times New Roman CYR"/>
      <charset val="204"/>
    </font>
    <font>
      <b/>
      <sz val="9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000000"/>
      </left>
      <right/>
      <top/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/>
      <top style="medium">
        <color auto="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wrapText="1"/>
    </xf>
    <xf numFmtId="4" fontId="1" fillId="0" borderId="0" xfId="0" applyNumberFormat="1" applyFont="1" applyFill="1" applyBorder="1" applyAlignment="1" applyProtection="1"/>
    <xf numFmtId="2" fontId="15" fillId="2" borderId="3" xfId="0" applyNumberFormat="1" applyFont="1" applyFill="1" applyBorder="1" applyAlignment="1" applyProtection="1">
      <alignment horizontal="center" vertical="center" wrapText="1"/>
    </xf>
    <xf numFmtId="2" fontId="15" fillId="0" borderId="3" xfId="0" applyNumberFormat="1" applyFont="1" applyFill="1" applyBorder="1" applyAlignment="1" applyProtection="1">
      <alignment horizontal="center" vertical="center" wrapText="1"/>
    </xf>
    <xf numFmtId="2" fontId="12" fillId="2" borderId="3" xfId="0" applyNumberFormat="1" applyFont="1" applyFill="1" applyBorder="1" applyAlignment="1" applyProtection="1">
      <alignment horizontal="center" vertical="center" wrapText="1"/>
    </xf>
    <xf numFmtId="2" fontId="12" fillId="0" borderId="5" xfId="0" applyNumberFormat="1" applyFont="1" applyFill="1" applyBorder="1" applyAlignment="1" applyProtection="1">
      <alignment horizontal="center" vertical="center" wrapText="1"/>
    </xf>
    <xf numFmtId="2" fontId="12" fillId="0" borderId="3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vertical="center" wrapText="1"/>
    </xf>
    <xf numFmtId="0" fontId="16" fillId="0" borderId="0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vertical="top" wrapText="1"/>
    </xf>
    <xf numFmtId="2" fontId="12" fillId="0" borderId="7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2" fontId="12" fillId="0" borderId="2" xfId="0" applyNumberFormat="1" applyFont="1" applyFill="1" applyBorder="1" applyAlignment="1" applyProtection="1">
      <alignment horizontal="center" vertical="center" wrapText="1"/>
    </xf>
    <xf numFmtId="2" fontId="2" fillId="0" borderId="2" xfId="0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Fill="1" applyBorder="1" applyAlignment="1" applyProtection="1">
      <alignment horizontal="center" vertical="center" wrapText="1"/>
    </xf>
    <xf numFmtId="0" fontId="20" fillId="0" borderId="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vertical="top" wrapText="1"/>
    </xf>
    <xf numFmtId="2" fontId="15" fillId="0" borderId="5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right"/>
    </xf>
    <xf numFmtId="0" fontId="17" fillId="0" borderId="2" xfId="0" applyNumberFormat="1" applyFont="1" applyFill="1" applyBorder="1" applyAlignment="1" applyProtection="1">
      <alignment horizontal="right"/>
    </xf>
    <xf numFmtId="0" fontId="18" fillId="3" borderId="2" xfId="0" applyFont="1" applyFill="1" applyBorder="1" applyAlignment="1">
      <alignment vertical="top" wrapText="1"/>
    </xf>
    <xf numFmtId="0" fontId="11" fillId="0" borderId="4" xfId="0" applyNumberFormat="1" applyFont="1" applyFill="1" applyBorder="1" applyAlignment="1" applyProtection="1">
      <alignment vertical="center" wrapText="1"/>
    </xf>
    <xf numFmtId="0" fontId="11" fillId="0" borderId="11" xfId="0" applyNumberFormat="1" applyFont="1" applyFill="1" applyBorder="1" applyAlignment="1" applyProtection="1">
      <alignment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" fontId="12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/>
    <xf numFmtId="0" fontId="18" fillId="0" borderId="2" xfId="0" applyFont="1" applyBorder="1"/>
    <xf numFmtId="2" fontId="23" fillId="0" borderId="2" xfId="0" applyNumberFormat="1" applyFont="1" applyFill="1" applyBorder="1" applyAlignment="1" applyProtection="1">
      <alignment horizontal="center" vertical="center" wrapText="1"/>
    </xf>
    <xf numFmtId="4" fontId="23" fillId="0" borderId="2" xfId="0" applyNumberFormat="1" applyFont="1" applyFill="1" applyBorder="1" applyAlignment="1" applyProtection="1">
      <alignment horizontal="center" vertical="center" wrapText="1"/>
    </xf>
    <xf numFmtId="4" fontId="24" fillId="0" borderId="2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wrapText="1"/>
    </xf>
    <xf numFmtId="0" fontId="13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2" fillId="0" borderId="12" xfId="0" applyNumberFormat="1" applyFont="1" applyFill="1" applyBorder="1" applyAlignment="1" applyProtection="1">
      <alignment horizontal="center" vertical="center" wrapText="1"/>
    </xf>
    <xf numFmtId="0" fontId="26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9" xfId="0" applyNumberFormat="1" applyFont="1" applyFill="1" applyBorder="1" applyAlignment="1" applyProtection="1">
      <alignment horizontal="center" vertical="top" wrapText="1"/>
    </xf>
    <xf numFmtId="0" fontId="2" fillId="0" borderId="10" xfId="0" applyNumberFormat="1" applyFont="1" applyFill="1" applyBorder="1" applyAlignment="1" applyProtection="1">
      <alignment horizontal="center" vertical="top" wrapText="1"/>
    </xf>
    <xf numFmtId="0" fontId="9" fillId="0" borderId="2" xfId="0" applyNumberFormat="1" applyFont="1" applyFill="1" applyBorder="1" applyAlignment="1" applyProtection="1">
      <alignment horizontal="justify" vertical="top" wrapText="1"/>
    </xf>
    <xf numFmtId="0" fontId="11" fillId="0" borderId="14" xfId="0" applyNumberFormat="1" applyFont="1" applyFill="1" applyBorder="1" applyAlignment="1" applyProtection="1">
      <alignment horizontal="center" vertical="center" wrapText="1"/>
    </xf>
    <xf numFmtId="0" fontId="11" fillId="0" borderId="15" xfId="0" applyNumberFormat="1" applyFont="1" applyFill="1" applyBorder="1" applyAlignment="1" applyProtection="1">
      <alignment horizontal="center" vertical="center" wrapText="1"/>
    </xf>
    <xf numFmtId="0" fontId="11" fillId="0" borderId="16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5" fillId="0" borderId="13" xfId="0" applyNumberFormat="1" applyFont="1" applyFill="1" applyBorder="1" applyAlignment="1" applyProtection="1">
      <alignment horizontal="center" vertical="center" wrapText="1"/>
    </xf>
    <xf numFmtId="0" fontId="25" fillId="0" borderId="12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Alignment="1" applyProtection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2"/>
  <sheetViews>
    <sheetView tabSelected="1" topLeftCell="A13" workbookViewId="0">
      <selection activeCell="N24" sqref="N24"/>
    </sheetView>
  </sheetViews>
  <sheetFormatPr defaultColWidth="9.140625" defaultRowHeight="15" customHeight="1"/>
  <cols>
    <col min="1" max="1" width="15.140625" style="1" customWidth="1"/>
    <col min="2" max="2" width="13.28515625" style="1" customWidth="1"/>
    <col min="3" max="3" width="54" style="1" customWidth="1"/>
    <col min="4" max="4" width="2.85546875" style="1" hidden="1" customWidth="1"/>
    <col min="5" max="5" width="10" style="1" customWidth="1"/>
    <col min="6" max="6" width="11" style="1" customWidth="1"/>
    <col min="7" max="7" width="12.7109375" style="1" customWidth="1"/>
    <col min="8" max="8" width="11.7109375" style="1" customWidth="1"/>
    <col min="9" max="9" width="12.28515625" style="1" customWidth="1"/>
    <col min="10" max="10" width="12.7109375" style="1" customWidth="1"/>
    <col min="11" max="11" width="13.42578125" style="1" customWidth="1"/>
    <col min="12" max="12" width="14.140625" style="1" customWidth="1"/>
    <col min="13" max="13" width="9.140625" style="1" customWidth="1"/>
    <col min="14" max="14" width="10" style="1" customWidth="1"/>
    <col min="15" max="15" width="9.140625" style="1" customWidth="1"/>
    <col min="16" max="16384" width="9.140625" style="1"/>
  </cols>
  <sheetData>
    <row r="1" spans="1:18">
      <c r="H1" s="56" t="s">
        <v>25</v>
      </c>
      <c r="I1" s="56"/>
      <c r="J1" s="56"/>
      <c r="K1" s="56"/>
      <c r="L1" s="56"/>
      <c r="M1" s="56"/>
      <c r="N1" s="56"/>
    </row>
    <row r="2" spans="1:18" ht="15.75">
      <c r="G2" s="2" t="s">
        <v>0</v>
      </c>
    </row>
    <row r="3" spans="1:18">
      <c r="G3" s="3"/>
    </row>
    <row r="4" spans="1:18">
      <c r="A4" s="53" t="s">
        <v>15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8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8">
      <c r="A6" s="66" t="s">
        <v>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42"/>
    </row>
    <row r="7" spans="1:18" ht="30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42"/>
    </row>
    <row r="8" spans="1:18" ht="30.75" customHeight="1">
      <c r="A8" s="68" t="s">
        <v>23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42"/>
    </row>
    <row r="9" spans="1:18" ht="62.25" customHeight="1">
      <c r="A9" s="68" t="s">
        <v>29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4"/>
      <c r="N9" s="4"/>
      <c r="O9" s="4"/>
      <c r="P9" s="4"/>
      <c r="Q9" s="4"/>
      <c r="R9" s="4"/>
    </row>
    <row r="10" spans="1:18" ht="29.25" customHeight="1">
      <c r="A10" s="43"/>
      <c r="B10" s="44" t="s">
        <v>2</v>
      </c>
      <c r="C10" s="43"/>
      <c r="D10" s="43"/>
      <c r="E10" s="43"/>
      <c r="F10" s="43"/>
      <c r="G10" s="45"/>
      <c r="H10" s="43"/>
      <c r="I10" s="43"/>
      <c r="J10" s="43"/>
      <c r="K10" s="43"/>
      <c r="L10" s="43"/>
      <c r="M10" s="4"/>
      <c r="N10" s="4"/>
      <c r="O10" s="4"/>
      <c r="P10" s="4"/>
      <c r="Q10" s="4"/>
      <c r="R10" s="4"/>
    </row>
    <row r="11" spans="1:18" ht="67.5" customHeight="1">
      <c r="A11" s="5" t="s">
        <v>3</v>
      </c>
      <c r="B11" s="59" t="s">
        <v>4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</row>
    <row r="12" spans="1:18" ht="16.5" customHeight="1">
      <c r="A12" s="60" t="s">
        <v>5</v>
      </c>
      <c r="B12" s="21"/>
      <c r="C12" s="21"/>
      <c r="D12" s="21"/>
      <c r="E12" s="21"/>
      <c r="F12" s="21"/>
      <c r="G12" s="57" t="s">
        <v>6</v>
      </c>
      <c r="H12" s="58"/>
      <c r="I12" s="22"/>
      <c r="J12" s="21"/>
      <c r="K12" s="21"/>
      <c r="L12" s="23"/>
    </row>
    <row r="13" spans="1:18" ht="114" customHeight="1">
      <c r="A13" s="61"/>
      <c r="B13" s="49" t="s">
        <v>7</v>
      </c>
      <c r="C13" s="25" t="s">
        <v>8</v>
      </c>
      <c r="D13" s="25"/>
      <c r="E13" s="25" t="s">
        <v>9</v>
      </c>
      <c r="F13" s="25" t="s">
        <v>10</v>
      </c>
      <c r="G13" s="52" t="s">
        <v>26</v>
      </c>
      <c r="H13" s="52" t="s">
        <v>27</v>
      </c>
      <c r="I13" s="52" t="s">
        <v>28</v>
      </c>
      <c r="J13" s="25" t="s">
        <v>11</v>
      </c>
      <c r="K13" s="25" t="s">
        <v>12</v>
      </c>
      <c r="L13" s="25" t="s">
        <v>13</v>
      </c>
    </row>
    <row r="14" spans="1:18" ht="13.5" customHeight="1">
      <c r="A14" s="61"/>
      <c r="B14" s="50">
        <v>1</v>
      </c>
      <c r="C14" s="28" t="s">
        <v>16</v>
      </c>
      <c r="D14" s="31"/>
      <c r="E14" s="16" t="s">
        <v>32</v>
      </c>
      <c r="F14" s="20">
        <v>1</v>
      </c>
      <c r="G14" s="39">
        <v>67310</v>
      </c>
      <c r="H14" s="39">
        <v>77406.5</v>
      </c>
      <c r="I14" s="39">
        <v>74041</v>
      </c>
      <c r="J14" s="17">
        <f t="shared" ref="J14:J21" si="0">IFERROR(ROUND(AVERAGE(G14:I14),2),0)</f>
        <v>72919.17</v>
      </c>
      <c r="K14" s="18">
        <f>(STDEV(G14:I14)/J14)*100</f>
        <v>7.0501161314982426</v>
      </c>
      <c r="L14" s="19">
        <f>F14*G14</f>
        <v>67310</v>
      </c>
      <c r="M14" s="6"/>
      <c r="N14" s="6"/>
      <c r="O14" s="6"/>
      <c r="P14" s="6"/>
      <c r="Q14" s="6"/>
    </row>
    <row r="15" spans="1:18" ht="14.25" customHeight="1">
      <c r="A15" s="61"/>
      <c r="B15" s="50">
        <v>2</v>
      </c>
      <c r="C15" s="28" t="s">
        <v>17</v>
      </c>
      <c r="D15" s="31"/>
      <c r="E15" s="16" t="s">
        <v>32</v>
      </c>
      <c r="F15" s="20">
        <v>1</v>
      </c>
      <c r="G15" s="39">
        <v>110772</v>
      </c>
      <c r="H15" s="39">
        <v>127387.8</v>
      </c>
      <c r="I15" s="39">
        <v>121849.2</v>
      </c>
      <c r="J15" s="17">
        <f t="shared" si="0"/>
        <v>120003</v>
      </c>
      <c r="K15" s="18">
        <f t="shared" ref="K15:K21" si="1">(STDEV(G15:I15)/J15)*100</f>
        <v>7.0501164537782168</v>
      </c>
      <c r="L15" s="19">
        <f t="shared" ref="L15:L22" si="2">F15*G15</f>
        <v>110772</v>
      </c>
      <c r="M15" s="6"/>
      <c r="N15" s="6"/>
      <c r="O15" s="6"/>
      <c r="P15" s="6"/>
      <c r="Q15" s="6"/>
    </row>
    <row r="16" spans="1:18" ht="14.25" customHeight="1">
      <c r="A16" s="61"/>
      <c r="B16" s="50">
        <v>3</v>
      </c>
      <c r="C16" s="37" t="s">
        <v>18</v>
      </c>
      <c r="D16" s="31"/>
      <c r="E16" s="16" t="s">
        <v>32</v>
      </c>
      <c r="F16" s="20">
        <v>1</v>
      </c>
      <c r="G16" s="39">
        <v>198732</v>
      </c>
      <c r="H16" s="39">
        <v>228541.8</v>
      </c>
      <c r="I16" s="39">
        <v>218605.2</v>
      </c>
      <c r="J16" s="17">
        <f t="shared" si="0"/>
        <v>215293</v>
      </c>
      <c r="K16" s="18">
        <f t="shared" si="1"/>
        <v>7.0501164537782133</v>
      </c>
      <c r="L16" s="19">
        <f t="shared" si="2"/>
        <v>198732</v>
      </c>
      <c r="M16" s="6"/>
      <c r="N16" s="6"/>
      <c r="O16" s="6"/>
      <c r="P16" s="6"/>
      <c r="Q16" s="6"/>
    </row>
    <row r="17" spans="1:17" ht="14.25" customHeight="1">
      <c r="A17" s="61"/>
      <c r="B17" s="50">
        <v>4</v>
      </c>
      <c r="C17" s="46" t="s">
        <v>19</v>
      </c>
      <c r="D17" s="31"/>
      <c r="E17" s="16" t="s">
        <v>32</v>
      </c>
      <c r="F17" s="20">
        <v>1</v>
      </c>
      <c r="G17" s="39">
        <v>228732</v>
      </c>
      <c r="H17" s="39">
        <v>263041.8</v>
      </c>
      <c r="I17" s="39">
        <v>251605.2</v>
      </c>
      <c r="J17" s="17">
        <f t="shared" si="0"/>
        <v>247793</v>
      </c>
      <c r="K17" s="18">
        <f t="shared" si="1"/>
        <v>7.0501164537782133</v>
      </c>
      <c r="L17" s="19">
        <f t="shared" si="2"/>
        <v>228732</v>
      </c>
      <c r="M17" s="6"/>
      <c r="N17" s="6"/>
      <c r="O17" s="6"/>
      <c r="P17" s="6"/>
      <c r="Q17" s="6"/>
    </row>
    <row r="18" spans="1:17" ht="13.5" customHeight="1">
      <c r="A18" s="61"/>
      <c r="B18" s="50">
        <v>5</v>
      </c>
      <c r="C18" s="33" t="s">
        <v>19</v>
      </c>
      <c r="D18" s="31"/>
      <c r="E18" s="16" t="s">
        <v>32</v>
      </c>
      <c r="F18" s="20">
        <v>1</v>
      </c>
      <c r="G18" s="39">
        <v>228732</v>
      </c>
      <c r="H18" s="39">
        <v>263041.8</v>
      </c>
      <c r="I18" s="39">
        <v>251605.2</v>
      </c>
      <c r="J18" s="17">
        <f t="shared" si="0"/>
        <v>247793</v>
      </c>
      <c r="K18" s="18">
        <f t="shared" si="1"/>
        <v>7.0501164537782133</v>
      </c>
      <c r="L18" s="19">
        <f t="shared" si="2"/>
        <v>228732</v>
      </c>
      <c r="M18" s="6"/>
      <c r="N18" s="6"/>
      <c r="O18" s="6"/>
      <c r="P18" s="6"/>
      <c r="Q18" s="6"/>
    </row>
    <row r="19" spans="1:17" ht="13.5" customHeight="1">
      <c r="A19" s="61"/>
      <c r="B19" s="50">
        <v>6</v>
      </c>
      <c r="C19" s="38" t="s">
        <v>20</v>
      </c>
      <c r="D19" s="31"/>
      <c r="E19" s="16" t="s">
        <v>32</v>
      </c>
      <c r="F19" s="20">
        <v>1</v>
      </c>
      <c r="G19" s="39">
        <v>57310</v>
      </c>
      <c r="H19" s="39">
        <v>65906.5</v>
      </c>
      <c r="I19" s="39">
        <v>63041</v>
      </c>
      <c r="J19" s="17">
        <f t="shared" si="0"/>
        <v>62085.83</v>
      </c>
      <c r="K19" s="18">
        <f t="shared" si="1"/>
        <v>7.0501168322927352</v>
      </c>
      <c r="L19" s="19">
        <f t="shared" si="2"/>
        <v>57310</v>
      </c>
      <c r="M19" s="6"/>
      <c r="N19" s="6"/>
      <c r="O19" s="6"/>
      <c r="P19" s="6"/>
      <c r="Q19" s="6"/>
    </row>
    <row r="20" spans="1:17" ht="14.25" customHeight="1">
      <c r="A20" s="61"/>
      <c r="B20" s="50">
        <v>7</v>
      </c>
      <c r="C20" s="38" t="s">
        <v>21</v>
      </c>
      <c r="D20" s="31"/>
      <c r="E20" s="16" t="s">
        <v>32</v>
      </c>
      <c r="F20" s="20">
        <v>1</v>
      </c>
      <c r="G20" s="39">
        <v>79721</v>
      </c>
      <c r="H20" s="39">
        <v>91679.15</v>
      </c>
      <c r="I20" s="39">
        <v>87693.1</v>
      </c>
      <c r="J20" s="17">
        <f t="shared" si="0"/>
        <v>86364.42</v>
      </c>
      <c r="K20" s="18">
        <f t="shared" si="1"/>
        <v>7.0501161816709246</v>
      </c>
      <c r="L20" s="19">
        <f t="shared" si="2"/>
        <v>79721</v>
      </c>
      <c r="M20" s="6"/>
      <c r="N20" s="6"/>
      <c r="O20" s="6"/>
      <c r="P20" s="6"/>
      <c r="Q20" s="6"/>
    </row>
    <row r="21" spans="1:17" ht="15" customHeight="1">
      <c r="A21" s="61"/>
      <c r="B21" s="50">
        <v>8</v>
      </c>
      <c r="C21" s="33" t="s">
        <v>22</v>
      </c>
      <c r="D21" s="31"/>
      <c r="E21" s="16" t="s">
        <v>32</v>
      </c>
      <c r="F21" s="20">
        <v>1</v>
      </c>
      <c r="G21" s="39">
        <v>156990</v>
      </c>
      <c r="H21" s="39">
        <v>180538.5</v>
      </c>
      <c r="I21" s="39">
        <v>172689</v>
      </c>
      <c r="J21" s="17">
        <f t="shared" si="0"/>
        <v>170072.5</v>
      </c>
      <c r="K21" s="18">
        <f t="shared" si="1"/>
        <v>7.0501164537782159</v>
      </c>
      <c r="L21" s="19">
        <f t="shared" si="2"/>
        <v>156990</v>
      </c>
      <c r="M21" s="6"/>
      <c r="N21" s="6"/>
      <c r="O21" s="6"/>
      <c r="P21" s="6"/>
      <c r="Q21" s="6"/>
    </row>
    <row r="22" spans="1:17" ht="16.5" customHeight="1">
      <c r="A22" s="61"/>
      <c r="B22" s="50"/>
      <c r="C22" s="34" t="s">
        <v>14</v>
      </c>
      <c r="D22" s="32"/>
      <c r="E22" s="16" t="s">
        <v>32</v>
      </c>
      <c r="F22" s="36">
        <f>SUM(F14:F21)</f>
        <v>8</v>
      </c>
      <c r="G22" s="40">
        <f>F14*G14+F15*G15+F16*G16+F17*G17+F18*G18+F19*G19+F20*G20+F21*G21</f>
        <v>1128299</v>
      </c>
      <c r="H22" s="40">
        <f>F14*H14+F15*H15+F16*H16++F17*H17+F18*H18+F19*H19+F20*H20+F21*H21</f>
        <v>1297543.8499999999</v>
      </c>
      <c r="I22" s="40">
        <f>F14*I14+F15*I15+F16*I16+F17*I17+F18*I18+F19*I19+F20*I20+F21*I21</f>
        <v>1241128.9000000001</v>
      </c>
      <c r="J22" s="35">
        <f>IFERROR(ROUND(AVERAGE(G22:I22),2),0)</f>
        <v>1222323.92</v>
      </c>
      <c r="K22" s="18">
        <f t="shared" ref="K22" si="3">(STDEV(G22:I22)/J22)*100</f>
        <v>7.0501164345522209</v>
      </c>
      <c r="L22" s="19"/>
      <c r="M22" s="6"/>
      <c r="N22" s="6"/>
      <c r="O22" s="6"/>
      <c r="P22" s="6"/>
      <c r="Q22" s="6"/>
    </row>
    <row r="23" spans="1:17" ht="28.5" customHeight="1">
      <c r="A23" s="61"/>
      <c r="B23" s="51"/>
      <c r="C23" s="26"/>
      <c r="D23" s="26"/>
      <c r="E23" s="26"/>
      <c r="F23" s="26"/>
      <c r="G23" s="26"/>
      <c r="H23" s="27"/>
      <c r="I23" s="27"/>
      <c r="J23" s="26"/>
      <c r="K23" s="26"/>
      <c r="L23" s="41">
        <f>SUM(L14:L22)</f>
        <v>1128299</v>
      </c>
      <c r="M23" s="6"/>
      <c r="N23" s="6"/>
      <c r="O23" s="6"/>
      <c r="P23" s="6"/>
      <c r="Q23" s="6"/>
    </row>
    <row r="24" spans="1:17" ht="69.75" customHeight="1">
      <c r="A24" s="62"/>
      <c r="B24" s="63" t="s">
        <v>24</v>
      </c>
      <c r="C24" s="64"/>
      <c r="D24" s="64"/>
      <c r="E24" s="64"/>
      <c r="F24" s="64"/>
      <c r="G24" s="64"/>
      <c r="H24" s="64"/>
      <c r="I24" s="64"/>
      <c r="J24" s="64"/>
      <c r="K24" s="64"/>
      <c r="L24" s="65"/>
      <c r="M24" s="6"/>
      <c r="N24" s="6"/>
      <c r="O24" s="6"/>
      <c r="P24" s="6"/>
      <c r="Q24" s="6"/>
    </row>
    <row r="25" spans="1:17" ht="27" customHeight="1">
      <c r="A25" s="48"/>
      <c r="B25" s="47" t="s">
        <v>30</v>
      </c>
      <c r="G25" s="24"/>
      <c r="M25" s="6"/>
      <c r="N25" s="6"/>
      <c r="O25" s="6"/>
      <c r="P25" s="6"/>
      <c r="Q25" s="6"/>
    </row>
    <row r="26" spans="1:17" ht="28.5" customHeight="1">
      <c r="A26" s="29"/>
      <c r="B26" s="47" t="s">
        <v>31</v>
      </c>
      <c r="G26" s="8"/>
      <c r="M26" s="6"/>
      <c r="N26" s="6"/>
      <c r="O26" s="6"/>
      <c r="P26" s="6"/>
      <c r="Q26" s="6"/>
    </row>
    <row r="27" spans="1:17" ht="12.75" customHeight="1">
      <c r="A27" s="29"/>
      <c r="G27" s="8"/>
      <c r="M27" s="6"/>
      <c r="N27" s="6"/>
      <c r="O27" s="6"/>
      <c r="P27" s="6"/>
      <c r="Q27" s="6"/>
    </row>
    <row r="28" spans="1:17" ht="28.5" customHeight="1">
      <c r="A28" s="29"/>
      <c r="G28" s="7"/>
      <c r="M28" s="6"/>
      <c r="N28" s="6"/>
      <c r="O28" s="6"/>
      <c r="P28" s="6"/>
      <c r="Q28" s="6"/>
    </row>
    <row r="29" spans="1:17" ht="28.5" customHeight="1">
      <c r="A29" s="29"/>
      <c r="G29" s="7"/>
      <c r="M29" s="6"/>
      <c r="N29" s="6"/>
      <c r="O29" s="6"/>
      <c r="P29" s="6"/>
      <c r="Q29" s="6"/>
    </row>
    <row r="30" spans="1:17" ht="28.5" customHeight="1">
      <c r="A30" s="29"/>
      <c r="G30" s="7"/>
      <c r="M30" s="6"/>
      <c r="N30" s="6"/>
      <c r="O30" s="6"/>
      <c r="P30" s="6"/>
      <c r="Q30" s="6"/>
    </row>
    <row r="31" spans="1:17" ht="28.5" customHeight="1">
      <c r="A31" s="29"/>
      <c r="G31" s="7"/>
      <c r="M31" s="6"/>
      <c r="N31" s="6"/>
      <c r="O31" s="6"/>
      <c r="P31" s="6"/>
      <c r="Q31" s="6"/>
    </row>
    <row r="32" spans="1:17" ht="28.5" customHeight="1">
      <c r="A32" s="29"/>
      <c r="G32" s="7"/>
      <c r="M32" s="6"/>
      <c r="N32" s="6"/>
      <c r="O32" s="6"/>
      <c r="P32" s="6"/>
      <c r="Q32" s="6"/>
    </row>
    <row r="33" spans="1:17" ht="28.5" customHeight="1">
      <c r="A33" s="29"/>
      <c r="G33" s="9"/>
      <c r="M33" s="6"/>
      <c r="N33" s="6"/>
      <c r="O33" s="6"/>
      <c r="P33" s="6"/>
      <c r="Q33" s="6"/>
    </row>
    <row r="34" spans="1:17" ht="28.5" customHeight="1">
      <c r="A34" s="29"/>
      <c r="G34" s="10"/>
      <c r="M34" s="6"/>
      <c r="N34" s="6"/>
      <c r="O34" s="6"/>
      <c r="P34" s="6"/>
      <c r="Q34" s="6"/>
    </row>
    <row r="35" spans="1:17" ht="1.5" customHeight="1">
      <c r="A35" s="29"/>
      <c r="G35" s="11"/>
      <c r="M35" s="6"/>
      <c r="N35" s="6"/>
      <c r="O35" s="6"/>
      <c r="P35" s="6"/>
      <c r="Q35" s="6"/>
    </row>
    <row r="36" spans="1:17" ht="28.5" customHeight="1">
      <c r="A36" s="29"/>
      <c r="G36" s="11"/>
      <c r="M36" s="6"/>
      <c r="N36" s="6"/>
      <c r="O36" s="6"/>
      <c r="P36" s="6"/>
      <c r="Q36" s="6"/>
    </row>
    <row r="37" spans="1:17" ht="28.5" customHeight="1">
      <c r="A37" s="29"/>
      <c r="G37" s="11"/>
      <c r="M37" s="6"/>
      <c r="N37" s="6"/>
      <c r="O37" s="6"/>
      <c r="P37" s="6"/>
      <c r="Q37" s="6"/>
    </row>
    <row r="38" spans="1:17" ht="27" customHeight="1">
      <c r="A38" s="29"/>
      <c r="G38" s="9"/>
      <c r="M38" s="6"/>
      <c r="N38" s="6"/>
      <c r="O38" s="6"/>
      <c r="P38" s="6"/>
      <c r="Q38" s="6"/>
    </row>
    <row r="39" spans="1:17" ht="28.5" customHeight="1">
      <c r="A39" s="29"/>
      <c r="G39" s="9"/>
      <c r="M39" s="6"/>
      <c r="N39" s="6"/>
      <c r="O39" s="6"/>
      <c r="P39" s="6"/>
      <c r="Q39" s="6"/>
    </row>
    <row r="40" spans="1:17" ht="28.5" customHeight="1">
      <c r="A40" s="29"/>
      <c r="G40" s="9"/>
      <c r="M40" s="6"/>
      <c r="N40" s="6"/>
      <c r="O40" s="6"/>
      <c r="P40" s="6"/>
      <c r="Q40" s="6"/>
    </row>
    <row r="41" spans="1:17" ht="28.5" customHeight="1">
      <c r="A41" s="29"/>
      <c r="G41" s="9"/>
      <c r="M41" s="6"/>
      <c r="N41" s="6"/>
      <c r="O41" s="6"/>
      <c r="P41" s="6"/>
      <c r="Q41" s="6"/>
    </row>
    <row r="42" spans="1:17" ht="28.5" customHeight="1">
      <c r="A42" s="29"/>
      <c r="G42" s="9"/>
      <c r="M42" s="6"/>
      <c r="N42" s="6"/>
      <c r="O42" s="6"/>
      <c r="P42" s="6"/>
      <c r="Q42" s="6"/>
    </row>
    <row r="43" spans="1:17" ht="28.5" customHeight="1">
      <c r="A43" s="29"/>
      <c r="G43" s="9"/>
      <c r="M43" s="6"/>
      <c r="N43" s="6"/>
      <c r="O43" s="6"/>
      <c r="P43" s="6"/>
      <c r="Q43" s="6"/>
    </row>
    <row r="44" spans="1:17" ht="28.5" customHeight="1">
      <c r="A44" s="29"/>
      <c r="G44" s="9"/>
      <c r="M44" s="6"/>
      <c r="N44" s="6"/>
      <c r="O44" s="6"/>
      <c r="P44" s="6"/>
      <c r="Q44" s="6"/>
    </row>
    <row r="45" spans="1:17" ht="28.5" customHeight="1">
      <c r="A45" s="29"/>
      <c r="G45" s="9"/>
      <c r="M45" s="6"/>
      <c r="N45" s="6"/>
      <c r="O45" s="6"/>
      <c r="P45" s="6"/>
      <c r="Q45" s="6"/>
    </row>
    <row r="46" spans="1:17" ht="28.5" customHeight="1">
      <c r="A46" s="29"/>
      <c r="G46" s="9"/>
      <c r="M46" s="6"/>
      <c r="N46" s="6"/>
      <c r="O46" s="6"/>
      <c r="P46" s="6"/>
      <c r="Q46" s="6"/>
    </row>
    <row r="47" spans="1:17" ht="28.5" customHeight="1">
      <c r="A47" s="29"/>
      <c r="G47" s="9"/>
      <c r="M47" s="6"/>
      <c r="N47" s="6"/>
      <c r="O47" s="6"/>
      <c r="P47" s="6"/>
      <c r="Q47" s="6"/>
    </row>
    <row r="48" spans="1:17" ht="28.5" customHeight="1">
      <c r="A48" s="29"/>
      <c r="G48" s="9"/>
      <c r="M48" s="6"/>
      <c r="N48" s="6"/>
      <c r="O48" s="6"/>
      <c r="P48" s="6"/>
      <c r="Q48" s="6"/>
    </row>
    <row r="49" spans="1:17" ht="0.75" customHeight="1">
      <c r="A49" s="29"/>
      <c r="G49" s="9"/>
      <c r="M49" s="6"/>
      <c r="N49" s="6"/>
      <c r="O49" s="6"/>
      <c r="P49" s="6"/>
      <c r="Q49" s="6"/>
    </row>
    <row r="50" spans="1:17" ht="28.5" customHeight="1">
      <c r="A50" s="29"/>
      <c r="G50" s="9"/>
      <c r="M50" s="6"/>
      <c r="N50" s="6"/>
      <c r="O50" s="6"/>
      <c r="P50" s="6"/>
      <c r="Q50" s="6"/>
    </row>
    <row r="51" spans="1:17" ht="31.5" customHeight="1">
      <c r="A51" s="29"/>
      <c r="G51" s="9"/>
      <c r="M51" s="6"/>
      <c r="N51" s="6"/>
      <c r="O51" s="6"/>
      <c r="P51" s="6"/>
      <c r="Q51" s="6"/>
    </row>
    <row r="52" spans="1:17" ht="18" customHeight="1">
      <c r="A52" s="29"/>
      <c r="G52" s="9"/>
      <c r="M52" s="6"/>
      <c r="N52" s="6"/>
      <c r="O52" s="6"/>
      <c r="P52" s="6"/>
      <c r="Q52" s="6"/>
    </row>
    <row r="53" spans="1:17" ht="18" customHeight="1">
      <c r="A53" s="29"/>
      <c r="M53" s="6"/>
      <c r="N53" s="6"/>
      <c r="O53" s="6"/>
      <c r="P53" s="6"/>
      <c r="Q53" s="6"/>
    </row>
    <row r="54" spans="1:17" ht="18" customHeight="1">
      <c r="A54" s="29"/>
      <c r="M54" s="6"/>
      <c r="N54" s="6"/>
      <c r="O54" s="6"/>
      <c r="P54" s="6"/>
      <c r="Q54" s="6"/>
    </row>
    <row r="55" spans="1:17" ht="7.5" customHeight="1">
      <c r="A55" s="29"/>
      <c r="M55" s="6"/>
      <c r="N55" s="6"/>
      <c r="O55" s="6"/>
      <c r="P55" s="6"/>
      <c r="Q55" s="6"/>
    </row>
    <row r="56" spans="1:17" ht="8.25" customHeight="1">
      <c r="A56" s="29"/>
      <c r="M56" s="6"/>
      <c r="N56" s="6"/>
      <c r="O56" s="6"/>
      <c r="P56" s="6"/>
      <c r="Q56" s="6"/>
    </row>
    <row r="57" spans="1:17" ht="0.75" customHeight="1">
      <c r="A57" s="29"/>
      <c r="M57" s="6"/>
      <c r="N57" s="6"/>
      <c r="O57" s="6"/>
      <c r="P57" s="6"/>
      <c r="Q57" s="6"/>
    </row>
    <row r="58" spans="1:17" ht="0.75" customHeight="1">
      <c r="A58" s="29"/>
      <c r="M58" s="6"/>
      <c r="N58" s="6"/>
      <c r="O58" s="6"/>
      <c r="P58" s="6"/>
      <c r="Q58" s="6"/>
    </row>
    <row r="59" spans="1:17" ht="0.75" customHeight="1">
      <c r="A59" s="29"/>
      <c r="M59" s="6"/>
      <c r="N59" s="6"/>
      <c r="O59" s="6"/>
      <c r="P59" s="6"/>
      <c r="Q59" s="6"/>
    </row>
    <row r="60" spans="1:17" ht="0.75" customHeight="1">
      <c r="A60" s="29"/>
      <c r="M60" s="6"/>
      <c r="N60" s="6"/>
      <c r="O60" s="6"/>
      <c r="P60" s="6"/>
      <c r="Q60" s="6"/>
    </row>
    <row r="61" spans="1:17" ht="0.75" customHeight="1">
      <c r="A61" s="29"/>
      <c r="M61" s="6"/>
      <c r="N61" s="6"/>
      <c r="O61" s="6"/>
      <c r="P61" s="6"/>
      <c r="Q61" s="6"/>
    </row>
    <row r="62" spans="1:17" ht="0.75" customHeight="1">
      <c r="A62" s="29"/>
      <c r="M62" s="6"/>
      <c r="N62" s="6"/>
      <c r="O62" s="6"/>
      <c r="P62" s="6"/>
      <c r="Q62" s="6"/>
    </row>
    <row r="63" spans="1:17" ht="0.75" customHeight="1">
      <c r="A63" s="29"/>
      <c r="M63" s="6"/>
      <c r="N63" s="6"/>
      <c r="O63" s="6"/>
      <c r="P63" s="6"/>
      <c r="Q63" s="6"/>
    </row>
    <row r="64" spans="1:17" ht="0.75" customHeight="1">
      <c r="A64" s="29"/>
      <c r="M64" s="6"/>
      <c r="N64" s="6"/>
      <c r="O64" s="6"/>
      <c r="P64" s="6"/>
      <c r="Q64" s="6"/>
    </row>
    <row r="65" spans="1:17" ht="0.75" customHeight="1">
      <c r="A65" s="29"/>
      <c r="M65" s="6"/>
      <c r="N65" s="6"/>
      <c r="O65" s="6"/>
      <c r="P65" s="6"/>
      <c r="Q65" s="6"/>
    </row>
    <row r="66" spans="1:17" ht="0.75" customHeight="1">
      <c r="A66" s="29"/>
      <c r="M66" s="6"/>
      <c r="N66" s="6"/>
      <c r="O66" s="6"/>
      <c r="P66" s="6"/>
      <c r="Q66" s="6"/>
    </row>
    <row r="67" spans="1:17" ht="0.75" customHeight="1">
      <c r="A67" s="29"/>
      <c r="M67" s="6"/>
      <c r="N67" s="6"/>
      <c r="O67" s="6"/>
      <c r="P67" s="6"/>
      <c r="Q67" s="6"/>
    </row>
    <row r="68" spans="1:17" ht="0.75" customHeight="1">
      <c r="A68" s="29"/>
      <c r="M68" s="6"/>
      <c r="N68" s="6"/>
      <c r="O68" s="6"/>
      <c r="P68" s="6"/>
      <c r="Q68" s="6"/>
    </row>
    <row r="69" spans="1:17" ht="0.75" customHeight="1">
      <c r="A69" s="29"/>
      <c r="M69" s="6"/>
      <c r="N69" s="6"/>
      <c r="O69" s="6"/>
      <c r="P69" s="6"/>
      <c r="Q69" s="6"/>
    </row>
    <row r="70" spans="1:17" ht="0.75" customHeight="1">
      <c r="A70" s="29"/>
      <c r="M70" s="6"/>
      <c r="N70" s="6"/>
      <c r="O70" s="6"/>
      <c r="P70" s="6"/>
      <c r="Q70" s="6"/>
    </row>
    <row r="71" spans="1:17" ht="0.75" customHeight="1">
      <c r="A71" s="29"/>
      <c r="M71" s="6"/>
      <c r="N71" s="6"/>
      <c r="O71" s="6"/>
      <c r="P71" s="6"/>
      <c r="Q71" s="6"/>
    </row>
    <row r="72" spans="1:17" ht="0.75" customHeight="1">
      <c r="A72" s="29"/>
      <c r="M72" s="6"/>
      <c r="N72" s="6"/>
      <c r="O72" s="6"/>
      <c r="P72" s="6"/>
      <c r="Q72" s="6"/>
    </row>
    <row r="73" spans="1:17" ht="0.75" customHeight="1">
      <c r="A73" s="29"/>
      <c r="M73" s="6"/>
      <c r="N73" s="6"/>
      <c r="O73" s="6"/>
      <c r="P73" s="6"/>
      <c r="Q73" s="6"/>
    </row>
    <row r="74" spans="1:17" ht="0.75" customHeight="1">
      <c r="A74" s="29"/>
      <c r="M74" s="6"/>
      <c r="N74" s="6"/>
      <c r="O74" s="6"/>
      <c r="P74" s="6"/>
      <c r="Q74" s="6"/>
    </row>
    <row r="75" spans="1:17" ht="0.75" customHeight="1">
      <c r="A75" s="29"/>
      <c r="M75" s="6"/>
      <c r="N75" s="6"/>
      <c r="O75" s="6"/>
      <c r="P75" s="6"/>
      <c r="Q75" s="6"/>
    </row>
    <row r="76" spans="1:17" ht="0.75" customHeight="1">
      <c r="A76" s="29"/>
      <c r="M76" s="6"/>
      <c r="N76" s="6"/>
      <c r="O76" s="6"/>
      <c r="P76" s="6"/>
      <c r="Q76" s="6"/>
    </row>
    <row r="77" spans="1:17" ht="0.75" customHeight="1">
      <c r="A77" s="29"/>
      <c r="M77" s="6"/>
      <c r="N77" s="6"/>
      <c r="O77" s="6"/>
      <c r="P77" s="6"/>
      <c r="Q77" s="6"/>
    </row>
    <row r="78" spans="1:17" ht="0.75" customHeight="1">
      <c r="A78" s="29"/>
      <c r="M78" s="6"/>
      <c r="N78" s="6"/>
      <c r="O78" s="6"/>
      <c r="P78" s="6"/>
      <c r="Q78" s="6"/>
    </row>
    <row r="79" spans="1:17" ht="0.75" customHeight="1">
      <c r="A79" s="29"/>
      <c r="M79" s="6"/>
      <c r="N79" s="6"/>
      <c r="O79" s="6"/>
      <c r="P79" s="6"/>
      <c r="Q79" s="6"/>
    </row>
    <row r="80" spans="1:17" ht="0.75" customHeight="1" thickBot="1">
      <c r="A80" s="30"/>
      <c r="M80" s="6"/>
      <c r="N80" s="6"/>
      <c r="O80" s="6"/>
      <c r="P80" s="6"/>
      <c r="Q80" s="6"/>
    </row>
    <row r="81" spans="1:17" ht="17.25" customHeight="1">
      <c r="A81" s="12"/>
      <c r="M81" s="6"/>
      <c r="N81" s="6"/>
      <c r="O81" s="6"/>
      <c r="P81" s="6"/>
      <c r="Q81" s="6"/>
    </row>
    <row r="82" spans="1:17" ht="34.5" customHeight="1"/>
    <row r="83" spans="1:17" ht="48" customHeight="1">
      <c r="A83" s="13"/>
    </row>
    <row r="84" spans="1:17" ht="39" customHeight="1">
      <c r="A84" s="14"/>
    </row>
    <row r="183" spans="8:8" ht="15" customHeight="1">
      <c r="H183" s="15"/>
    </row>
    <row r="184" spans="8:8" ht="15" customHeight="1">
      <c r="H184" s="15"/>
    </row>
    <row r="185" spans="8:8" ht="15" customHeight="1">
      <c r="H185" s="15"/>
    </row>
    <row r="186" spans="8:8" ht="15" customHeight="1">
      <c r="H186" s="15"/>
    </row>
    <row r="187" spans="8:8" ht="15" customHeight="1">
      <c r="H187" s="15"/>
    </row>
    <row r="188" spans="8:8" ht="15" customHeight="1">
      <c r="H188" s="15"/>
    </row>
    <row r="189" spans="8:8" ht="15" customHeight="1">
      <c r="H189" s="15"/>
    </row>
    <row r="190" spans="8:8" ht="15" customHeight="1">
      <c r="H190" s="15"/>
    </row>
    <row r="191" spans="8:8" ht="15" customHeight="1">
      <c r="H191" s="15"/>
    </row>
    <row r="192" spans="8:8" ht="15" customHeight="1">
      <c r="H192" s="15"/>
    </row>
    <row r="193" spans="8:8" ht="15" customHeight="1">
      <c r="H193" s="15"/>
    </row>
    <row r="194" spans="8:8" ht="15" customHeight="1">
      <c r="H194" s="15"/>
    </row>
    <row r="195" spans="8:8" ht="15" customHeight="1">
      <c r="H195" s="15"/>
    </row>
    <row r="196" spans="8:8" ht="15" customHeight="1">
      <c r="H196" s="15"/>
    </row>
    <row r="197" spans="8:8" ht="15" customHeight="1">
      <c r="H197" s="15"/>
    </row>
    <row r="198" spans="8:8" ht="15" customHeight="1">
      <c r="H198" s="15"/>
    </row>
    <row r="199" spans="8:8" ht="15" customHeight="1">
      <c r="H199" s="15"/>
    </row>
    <row r="200" spans="8:8" ht="15" customHeight="1">
      <c r="H200" s="15"/>
    </row>
    <row r="201" spans="8:8" ht="15" customHeight="1">
      <c r="H201" s="15"/>
    </row>
    <row r="202" spans="8:8" ht="15" customHeight="1">
      <c r="H202" s="15"/>
    </row>
  </sheetData>
  <mergeCells count="9">
    <mergeCell ref="A4:M5"/>
    <mergeCell ref="H1:N1"/>
    <mergeCell ref="G12:H12"/>
    <mergeCell ref="B11:L11"/>
    <mergeCell ref="A12:A24"/>
    <mergeCell ref="B24:L24"/>
    <mergeCell ref="A6:L7"/>
    <mergeCell ref="A8:L8"/>
    <mergeCell ref="A9:L9"/>
  </mergeCells>
  <pageMargins left="0.70866141732283472" right="0.70866141732283472" top="0.35433070866141736" bottom="0.35433070866141736" header="0.31496062992125984" footer="0.31496062992125984"/>
  <pageSetup paperSize="9" scale="70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Милютин И А</dc:creator>
  <cp:lastModifiedBy>Харлова Л.В.</cp:lastModifiedBy>
  <cp:lastPrinted>2023-03-17T05:38:58Z</cp:lastPrinted>
  <dcterms:created xsi:type="dcterms:W3CDTF">2021-04-06T10:41:52Z</dcterms:created>
  <dcterms:modified xsi:type="dcterms:W3CDTF">2026-08-12T10:57:22Z</dcterms:modified>
</cp:coreProperties>
</file>