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52B93FDD-843A-4903-890E-39FEEC1ECC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6" l="1"/>
  <c r="P10" i="6" s="1"/>
  <c r="L10" i="6"/>
  <c r="K10" i="6"/>
  <c r="J10" i="6"/>
  <c r="O9" i="6" l="1"/>
  <c r="P9" i="6" s="1"/>
  <c r="L9" i="6"/>
  <c r="K9" i="6"/>
  <c r="J9" i="6"/>
  <c r="O11" i="6" l="1"/>
  <c r="P11" i="6" s="1"/>
  <c r="P12" i="6" s="1"/>
  <c r="L11" i="6"/>
  <c r="K11" i="6"/>
  <c r="J11" i="6"/>
</calcChain>
</file>

<file path=xl/sharedStrings.xml><?xml version="1.0" encoding="utf-8"?>
<sst xmlns="http://schemas.openxmlformats.org/spreadsheetml/2006/main" count="33" uniqueCount="29">
  <si>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</si>
  <si>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</si>
  <si>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</si>
  <si>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</si>
  <si>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</si>
  <si>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</si>
  <si>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</si>
  <si>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</si>
  <si>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</si>
  <si>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</si>
  <si>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</si>
  <si>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</si>
  <si>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</si>
  <si>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</si>
  <si>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 xml:space="preserve">Информация об установлении приоритета товарам российского происхождения
</t>
  </si>
  <si>
    <t>НИЦК</t>
  </si>
  <si>
    <t>Наименьшее значение цены контракта</t>
  </si>
  <si>
    <t>Коммерческое предложение Поставщика № 1 от 02.06.2026 №340</t>
  </si>
  <si>
    <t>преимущество</t>
  </si>
  <si>
    <t>шт</t>
  </si>
  <si>
    <t>Праймер битумный 20 л</t>
  </si>
  <si>
    <t>Саморез с прессшайбой 42*32 сверло</t>
  </si>
  <si>
    <t>Дюбель-гвоздь п/пр 6*80 потайной борт</t>
  </si>
  <si>
    <t>19.20.42.122</t>
  </si>
  <si>
    <t>25.94.11.120</t>
  </si>
  <si>
    <t>25.94.11.190</t>
  </si>
  <si>
    <t>поставка битумного праймера и крепежа для текущего ремонта крыши</t>
  </si>
  <si>
    <t>Коммерческое предложение Поставщика № 2 интернет-ресурс</t>
  </si>
  <si>
    <t>Коммерческое предложение Поставщика № 3 интернет-ресурс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</si>
</sst>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&quot;р.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1" applyNumberFormat="1" applyFont="1" applyAlignment="1">
      <alignment wrapText="1"/>
    </xf>
    <xf numFmtId="0" fontId="6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Fill="1"/>
    <xf numFmtId="4" fontId="1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17" fillId="0" borderId="1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4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="145" zoomScaleNormal="145" workbookViewId="0">
      <selection activeCell="G20" sqref="G20"/>
    </sheetView>
  </sheetViews>
  <sheetFormatPr defaultRowHeight="15" x14ac:dyDescent="0.25"/>
  <cols>
    <col min="1" max="1" width="4.140625" style="34" customWidth="1"/>
    <col min="2" max="2" width="25" style="34" customWidth="1"/>
    <col min="3" max="3" width="13.140625" style="34" customWidth="1"/>
    <col min="4" max="4" width="13.42578125" style="34" customWidth="1"/>
    <col min="5" max="5" width="13.28515625" style="34" customWidth="1"/>
    <col min="6" max="6" width="13.140625" style="34" customWidth="1"/>
    <col min="7" max="7" width="12.85546875" style="34" customWidth="1"/>
    <col min="8" max="8" width="2.7109375" style="34" customWidth="1"/>
    <col min="9" max="9" width="2.85546875" style="34" customWidth="1"/>
    <col min="10" max="10" width="8" style="34" customWidth="1"/>
    <col min="11" max="11" width="9.7109375" style="34" customWidth="1"/>
    <col min="12" max="12" width="9.140625" style="34"/>
    <col min="13" max="13" width="8.140625" style="34" customWidth="1"/>
    <col min="14" max="14" width="9.140625" style="34"/>
    <col min="15" max="15" width="10.42578125" style="34" customWidth="1"/>
    <col min="16" max="16" width="13" style="34" customWidth="1"/>
    <col min="17" max="16384" width="9.140625" style="34"/>
  </cols>
  <sheetData>
    <row r="1" spans="1:16" ht="16.5" customHeight="1" x14ac:dyDescent="0.25">
      <c r="A1" s="1"/>
      <c r="B1" s="49" t="s">
        <v>11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</row>
    <row r="2" spans="1:16" s="35" customFormat="1" ht="16.5" customHeight="1" x14ac:dyDescent="0.25">
      <c r="A2" s="22"/>
      <c r="B2" s="50" t="s">
        <v>26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customHeight="1" x14ac:dyDescent="0.25">
      <c r="B3" s="51" t="s">
        <v>10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0.5" customHeight="1" x14ac:dyDescent="0.25">
      <c r="A4" s="1"/>
      <c r="B4" s="1"/>
      <c r="C4" s="1"/>
      <c r="E4" s="1"/>
      <c r="F4" s="2"/>
      <c r="G4" s="2"/>
      <c r="H4" s="2"/>
      <c r="I4" s="2"/>
      <c r="J4" s="2"/>
      <c r="K4" s="4"/>
      <c r="L4" s="5"/>
      <c r="M4" s="4"/>
      <c r="N4" s="2"/>
      <c r="O4" s="3"/>
      <c r="P4" s="2"/>
    </row>
    <row r="5" spans="1:16" ht="12.75" customHeight="1" x14ac:dyDescent="0.25">
      <c r="A5" s="42" t="s">
        <v>9</v>
      </c>
      <c r="B5" s="42" t="s">
        <v>0</v>
      </c>
      <c r="C5" s="43" t="s">
        <v>13</v>
      </c>
      <c r="D5" s="46" t="s">
        <v>14</v>
      </c>
      <c r="E5" s="42" t="s">
        <v>1</v>
      </c>
      <c r="F5" s="42"/>
      <c r="G5" s="42"/>
      <c r="H5" s="42"/>
      <c r="I5" s="42"/>
      <c r="J5" s="42" t="s">
        <v>2</v>
      </c>
      <c r="K5" s="52" t="s">
        <v>3</v>
      </c>
      <c r="L5" s="52" t="s">
        <v>4</v>
      </c>
      <c r="M5" s="42" t="s">
        <v>5</v>
      </c>
      <c r="N5" s="42" t="s">
        <v>6</v>
      </c>
      <c r="O5" s="42" t="s">
        <v>12</v>
      </c>
      <c r="P5" s="53" t="s">
        <v>7</v>
      </c>
    </row>
    <row r="6" spans="1:16" ht="56.25" customHeight="1" x14ac:dyDescent="0.25">
      <c r="A6" s="42"/>
      <c r="B6" s="42"/>
      <c r="C6" s="44"/>
      <c r="D6" s="46"/>
      <c r="E6" s="31" t="s">
        <v>17</v>
      </c>
      <c r="F6" s="31" t="s">
        <v>27</v>
      </c>
      <c r="G6" s="31" t="s">
        <v>28</v>
      </c>
      <c r="H6" s="16">
        <v>4</v>
      </c>
      <c r="I6" s="16">
        <v>5</v>
      </c>
      <c r="J6" s="42"/>
      <c r="K6" s="52"/>
      <c r="L6" s="52"/>
      <c r="M6" s="42"/>
      <c r="N6" s="42"/>
      <c r="O6" s="42"/>
      <c r="P6" s="53"/>
    </row>
    <row r="7" spans="1:16" ht="16.5" customHeight="1" x14ac:dyDescent="0.25">
      <c r="A7" s="42"/>
      <c r="B7" s="42"/>
      <c r="C7" s="45"/>
      <c r="D7" s="46"/>
      <c r="E7" s="42" t="s">
        <v>8</v>
      </c>
      <c r="F7" s="42"/>
      <c r="G7" s="42"/>
      <c r="H7" s="42"/>
      <c r="I7" s="42"/>
      <c r="J7" s="42"/>
      <c r="K7" s="52"/>
      <c r="L7" s="52"/>
      <c r="M7" s="42"/>
      <c r="N7" s="42"/>
      <c r="O7" s="42"/>
      <c r="P7" s="53"/>
    </row>
    <row r="8" spans="1:16" ht="12.75" customHeight="1" x14ac:dyDescent="0.25">
      <c r="A8" s="18">
        <v>1</v>
      </c>
      <c r="B8" s="16">
        <v>2</v>
      </c>
      <c r="C8" s="19">
        <v>3</v>
      </c>
      <c r="D8" s="16">
        <v>2</v>
      </c>
      <c r="E8" s="32">
        <v>4</v>
      </c>
      <c r="F8" s="32">
        <v>5</v>
      </c>
      <c r="G8" s="32">
        <v>6</v>
      </c>
      <c r="H8" s="32"/>
      <c r="I8" s="32"/>
      <c r="J8" s="32">
        <v>7</v>
      </c>
      <c r="K8" s="6">
        <v>8</v>
      </c>
      <c r="L8" s="6">
        <v>9</v>
      </c>
      <c r="M8" s="32">
        <v>10</v>
      </c>
      <c r="N8" s="32">
        <v>11</v>
      </c>
      <c r="O8" s="32">
        <v>12</v>
      </c>
      <c r="P8" s="7">
        <v>13</v>
      </c>
    </row>
    <row r="9" spans="1:16" s="37" customFormat="1" ht="33" customHeight="1" x14ac:dyDescent="0.2">
      <c r="A9" s="25">
        <v>1</v>
      </c>
      <c r="B9" s="28" t="s">
        <v>20</v>
      </c>
      <c r="C9" s="27" t="s">
        <v>23</v>
      </c>
      <c r="D9" s="28" t="s">
        <v>18</v>
      </c>
      <c r="E9" s="40">
        <v>3765</v>
      </c>
      <c r="F9" s="36">
        <v>3984</v>
      </c>
      <c r="G9" s="36">
        <v>4109</v>
      </c>
      <c r="H9" s="24"/>
      <c r="I9" s="17"/>
      <c r="J9" s="21">
        <f t="shared" ref="J9" si="0">IF(ISERROR(AVERAGE(E9:I9)),0,AVERAGE(E9:I9))</f>
        <v>3952.6666666666665</v>
      </c>
      <c r="K9" s="21">
        <f t="shared" ref="K9" si="1">IF(ISERROR(STDEVA(E9:I9)),0,STDEVA(E9:I9))</f>
        <v>174.12734803394133</v>
      </c>
      <c r="L9" s="29">
        <f t="shared" ref="L9" si="2">IF(ISERROR(STDEVA(E9:I9)/(SUM(E9:I9)/COUNTIF(E9:I9,"&gt;0"))),0,STDEVA(E9:I9)/(SUM(E9:I9)/COUNTIF(E9:I9,"&gt;0")))</f>
        <v>4.4053132408654411E-2</v>
      </c>
      <c r="M9" s="41" t="s">
        <v>19</v>
      </c>
      <c r="N9" s="30">
        <v>3</v>
      </c>
      <c r="O9" s="26">
        <f t="shared" ref="O9" si="3">IF(ISERROR(ROUND(AVERAGE(E9:I9),2)),0,ROUND(AVERAGE(E9:I9),2))</f>
        <v>3952.67</v>
      </c>
      <c r="P9" s="36">
        <f>N9*O9</f>
        <v>11858.01</v>
      </c>
    </row>
    <row r="10" spans="1:16" s="37" customFormat="1" ht="33" customHeight="1" x14ac:dyDescent="0.2">
      <c r="A10" s="25">
        <v>2</v>
      </c>
      <c r="B10" s="28" t="s">
        <v>21</v>
      </c>
      <c r="C10" s="27" t="s">
        <v>24</v>
      </c>
      <c r="D10" s="28" t="s">
        <v>18</v>
      </c>
      <c r="E10" s="40">
        <v>0.9</v>
      </c>
      <c r="F10" s="36">
        <v>1</v>
      </c>
      <c r="G10" s="36">
        <v>1</v>
      </c>
      <c r="H10" s="24"/>
      <c r="I10" s="17"/>
      <c r="J10" s="21">
        <f t="shared" ref="J10" si="4">IF(ISERROR(AVERAGE(E10:I10)),0,AVERAGE(E10:I10))</f>
        <v>0.96666666666666667</v>
      </c>
      <c r="K10" s="21">
        <f t="shared" ref="K10" si="5">IF(ISERROR(STDEVA(E10:I10)),0,STDEVA(E10:I10))</f>
        <v>5.7735026918962561E-2</v>
      </c>
      <c r="L10" s="29">
        <f t="shared" ref="L10" si="6">IF(ISERROR(STDEVA(E10:I10)/(SUM(E10:I10)/COUNTIF(E10:I10,"&gt;0"))),0,STDEVA(E10:I10)/(SUM(E10:I10)/COUNTIF(E10:I10,"&gt;0")))</f>
        <v>5.9725889916168166E-2</v>
      </c>
      <c r="M10" s="41" t="s">
        <v>19</v>
      </c>
      <c r="N10" s="30">
        <v>500</v>
      </c>
      <c r="O10" s="26">
        <f t="shared" ref="O10" si="7">IF(ISERROR(ROUND(AVERAGE(E10:I10),2)),0,ROUND(AVERAGE(E10:I10),2))</f>
        <v>0.97</v>
      </c>
      <c r="P10" s="36">
        <f>N10*O10</f>
        <v>485</v>
      </c>
    </row>
    <row r="11" spans="1:16" s="37" customFormat="1" ht="33" customHeight="1" x14ac:dyDescent="0.2">
      <c r="A11" s="25">
        <v>3</v>
      </c>
      <c r="B11" s="28" t="s">
        <v>22</v>
      </c>
      <c r="C11" s="27" t="s">
        <v>25</v>
      </c>
      <c r="D11" s="28" t="s">
        <v>18</v>
      </c>
      <c r="E11" s="40">
        <v>2.9</v>
      </c>
      <c r="F11" s="36">
        <v>3</v>
      </c>
      <c r="G11" s="36">
        <v>4</v>
      </c>
      <c r="H11" s="24"/>
      <c r="I11" s="17"/>
      <c r="J11" s="21">
        <f t="shared" ref="J11" si="8">IF(ISERROR(AVERAGE(E11:I11)),0,AVERAGE(E11:I11))</f>
        <v>3.3000000000000003</v>
      </c>
      <c r="K11" s="21">
        <f t="shared" ref="K11" si="9">IF(ISERROR(STDEVA(E11:I11)),0,STDEVA(E11:I11))</f>
        <v>0.60827625302981991</v>
      </c>
      <c r="L11" s="29">
        <f t="shared" ref="L11" si="10">IF(ISERROR(STDEVA(E11:I11)/(SUM(E11:I11)/COUNTIF(E11:I11,"&gt;0"))),0,STDEVA(E11:I11)/(SUM(E11:I11)/COUNTIF(E11:I11,"&gt;0")))</f>
        <v>0.18432613728176359</v>
      </c>
      <c r="M11" s="41" t="s">
        <v>19</v>
      </c>
      <c r="N11" s="30">
        <v>1500</v>
      </c>
      <c r="O11" s="26">
        <f t="shared" ref="O11" si="11">IF(ISERROR(ROUND(AVERAGE(E11:I11),2)),0,ROUND(AVERAGE(E11:I11),2))</f>
        <v>3.3</v>
      </c>
      <c r="P11" s="36">
        <f t="shared" ref="P11" si="12">N11*O11</f>
        <v>4950</v>
      </c>
    </row>
    <row r="12" spans="1:16" x14ac:dyDescent="0.25">
      <c r="A12" s="8"/>
      <c r="B12" s="54" t="s">
        <v>16</v>
      </c>
      <c r="C12" s="54"/>
      <c r="E12" s="40">
        <v>16095</v>
      </c>
      <c r="F12" s="8"/>
      <c r="G12" s="8"/>
      <c r="H12" s="8"/>
      <c r="I12" s="8"/>
      <c r="J12" s="9"/>
      <c r="K12" s="8"/>
      <c r="L12" s="10"/>
      <c r="M12" s="8"/>
      <c r="N12" s="11"/>
      <c r="O12" s="12" t="s">
        <v>15</v>
      </c>
      <c r="P12" s="38">
        <f>SUM(P9:P11)</f>
        <v>17293.010000000002</v>
      </c>
    </row>
    <row r="13" spans="1:16" x14ac:dyDescent="0.25">
      <c r="A13" s="8"/>
      <c r="B13" s="13"/>
      <c r="C13" s="13"/>
      <c r="E13" s="47"/>
      <c r="F13" s="47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6" ht="11.25" customHeight="1" x14ac:dyDescent="0.25">
      <c r="A14" s="8"/>
      <c r="B14" s="33"/>
      <c r="C14" s="33"/>
      <c r="E14" s="8"/>
      <c r="F14" s="8"/>
      <c r="G14" s="55"/>
      <c r="H14" s="55"/>
      <c r="I14" s="55"/>
      <c r="J14" s="55"/>
      <c r="K14" s="55"/>
      <c r="L14" s="55"/>
      <c r="M14" s="55"/>
      <c r="N14" s="55"/>
      <c r="O14" s="55"/>
      <c r="P14" s="14"/>
    </row>
    <row r="15" spans="1:16" ht="11.25" customHeight="1" x14ac:dyDescent="0.25">
      <c r="A15" s="8"/>
      <c r="B15" s="33"/>
      <c r="C15" s="33"/>
      <c r="E15" s="8"/>
      <c r="F15" s="8"/>
      <c r="G15" s="23"/>
      <c r="H15" s="23"/>
      <c r="I15" s="23"/>
      <c r="J15" s="23"/>
      <c r="K15" s="23"/>
      <c r="L15" s="23"/>
      <c r="M15" s="23"/>
      <c r="N15" s="23"/>
      <c r="O15" s="23"/>
      <c r="P15" s="14"/>
    </row>
    <row r="16" spans="1:16" ht="12.75" customHeight="1" x14ac:dyDescent="0.25">
      <c r="A16" s="8"/>
      <c r="B16" s="56"/>
      <c r="C16" s="56"/>
      <c r="D16" s="56"/>
      <c r="E16" s="56"/>
      <c r="F16" s="56"/>
      <c r="G16" s="57"/>
      <c r="H16" s="57"/>
      <c r="I16" s="57"/>
      <c r="J16" s="9"/>
      <c r="K16" s="58"/>
      <c r="L16" s="58"/>
      <c r="M16" s="58"/>
      <c r="N16" s="11"/>
      <c r="O16" s="8"/>
      <c r="P16" s="14"/>
    </row>
    <row r="17" spans="1:16" ht="12" customHeight="1" x14ac:dyDescent="0.25">
      <c r="A17" s="15"/>
      <c r="B17" s="33"/>
      <c r="C17" s="33"/>
      <c r="E17" s="8"/>
      <c r="F17" s="8"/>
      <c r="G17" s="59"/>
      <c r="H17" s="59"/>
      <c r="I17" s="59"/>
      <c r="J17" s="9"/>
      <c r="K17" s="8"/>
      <c r="L17" s="10"/>
      <c r="M17" s="8"/>
      <c r="N17" s="11"/>
      <c r="O17" s="8"/>
      <c r="P17" s="14"/>
    </row>
    <row r="21" spans="1:16" x14ac:dyDescent="0.25">
      <c r="B21" s="39"/>
      <c r="C21" s="39"/>
    </row>
    <row r="22" spans="1:16" x14ac:dyDescent="0.25">
      <c r="B22" s="20"/>
      <c r="C22" s="20"/>
    </row>
    <row r="23" spans="1:16" x14ac:dyDescent="0.25">
      <c r="B23" s="39"/>
      <c r="C23" s="39"/>
    </row>
    <row r="24" spans="1:16" x14ac:dyDescent="0.25">
      <c r="B24" s="39"/>
      <c r="C24" s="39"/>
    </row>
    <row r="25" spans="1:16" x14ac:dyDescent="0.25">
      <c r="B25" s="20"/>
      <c r="C25" s="20"/>
    </row>
  </sheetData>
  <mergeCells count="24">
    <mergeCell ref="G14:O14"/>
    <mergeCell ref="B16:F16"/>
    <mergeCell ref="G16:I16"/>
    <mergeCell ref="K16:M16"/>
    <mergeCell ref="G17:I17"/>
    <mergeCell ref="E13:F13"/>
    <mergeCell ref="G13:P13"/>
    <mergeCell ref="B1:O1"/>
    <mergeCell ref="B2:P2"/>
    <mergeCell ref="B3:P3"/>
    <mergeCell ref="K5:K7"/>
    <mergeCell ref="L5:L7"/>
    <mergeCell ref="M5:M7"/>
    <mergeCell ref="N5:N7"/>
    <mergeCell ref="O5:O7"/>
    <mergeCell ref="P5:P7"/>
    <mergeCell ref="E7:I7"/>
    <mergeCell ref="B12:C12"/>
    <mergeCell ref="A5:A7"/>
    <mergeCell ref="B5:B7"/>
    <mergeCell ref="C5:C7"/>
    <mergeCell ref="E5:I5"/>
    <mergeCell ref="J5:J7"/>
    <mergeCell ref="D5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2026-07-02T13:11:39Z</dcterms:modified>
</cp:coreProperties>
</file>