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I33" i="1"/>
  <c r="L33" i="1" s="1"/>
  <c r="J18" i="1"/>
  <c r="I18" i="1"/>
  <c r="L18" i="1" s="1"/>
  <c r="J50" i="1"/>
  <c r="I50" i="1"/>
  <c r="L50" i="1" s="1"/>
  <c r="J49" i="1"/>
  <c r="I49" i="1"/>
  <c r="L49" i="1" s="1"/>
  <c r="J48" i="1"/>
  <c r="I48" i="1"/>
  <c r="L48" i="1" s="1"/>
  <c r="J42" i="1"/>
  <c r="I42" i="1"/>
  <c r="L42" i="1" s="1"/>
  <c r="J25" i="1"/>
  <c r="I25" i="1"/>
  <c r="L25" i="1" s="1"/>
  <c r="J17" i="1"/>
  <c r="I17" i="1"/>
  <c r="L17" i="1" s="1"/>
  <c r="J36" i="1"/>
  <c r="I36" i="1"/>
  <c r="L36" i="1" s="1"/>
  <c r="J35" i="1"/>
  <c r="I35" i="1"/>
  <c r="L35" i="1" s="1"/>
  <c r="J43" i="1"/>
  <c r="I43" i="1"/>
  <c r="L43" i="1" s="1"/>
  <c r="J47" i="1"/>
  <c r="I47" i="1"/>
  <c r="L47" i="1" s="1"/>
  <c r="J46" i="1"/>
  <c r="I46" i="1"/>
  <c r="L46" i="1" s="1"/>
  <c r="J45" i="1"/>
  <c r="I45" i="1"/>
  <c r="L45" i="1" s="1"/>
  <c r="J41" i="1"/>
  <c r="I41" i="1"/>
  <c r="L41" i="1" s="1"/>
  <c r="J24" i="1"/>
  <c r="I24" i="1"/>
  <c r="L24" i="1" s="1"/>
  <c r="J16" i="1"/>
  <c r="I16" i="1"/>
  <c r="L16" i="1" s="1"/>
  <c r="J40" i="1"/>
  <c r="I40" i="1"/>
  <c r="L40" i="1" s="1"/>
  <c r="J39" i="1"/>
  <c r="I39" i="1"/>
  <c r="L39" i="1" s="1"/>
  <c r="J38" i="1"/>
  <c r="I38" i="1"/>
  <c r="L38" i="1" s="1"/>
  <c r="J44" i="1"/>
  <c r="I44" i="1"/>
  <c r="L44" i="1" s="1"/>
  <c r="J37" i="1"/>
  <c r="I37" i="1"/>
  <c r="L37" i="1" s="1"/>
  <c r="J34" i="1"/>
  <c r="I34" i="1"/>
  <c r="L34" i="1" s="1"/>
  <c r="J32" i="1"/>
  <c r="I32" i="1"/>
  <c r="L32" i="1" s="1"/>
  <c r="J31" i="1"/>
  <c r="I31" i="1"/>
  <c r="L31" i="1" s="1"/>
  <c r="J30" i="1"/>
  <c r="I30" i="1"/>
  <c r="L30" i="1" s="1"/>
  <c r="J29" i="1"/>
  <c r="I29" i="1"/>
  <c r="L29" i="1" s="1"/>
  <c r="J28" i="1"/>
  <c r="I28" i="1"/>
  <c r="L28" i="1" s="1"/>
  <c r="J27" i="1"/>
  <c r="I27" i="1"/>
  <c r="L27" i="1" s="1"/>
  <c r="J26" i="1"/>
  <c r="I26" i="1"/>
  <c r="L26" i="1" s="1"/>
  <c r="J23" i="1"/>
  <c r="I23" i="1"/>
  <c r="L23" i="1" s="1"/>
  <c r="J22" i="1"/>
  <c r="I22" i="1"/>
  <c r="L22" i="1" s="1"/>
  <c r="J21" i="1"/>
  <c r="I21" i="1"/>
  <c r="L21" i="1" s="1"/>
  <c r="J20" i="1"/>
  <c r="I20" i="1"/>
  <c r="L20" i="1" s="1"/>
  <c r="J19" i="1"/>
  <c r="I19" i="1"/>
  <c r="L19" i="1" s="1"/>
  <c r="J15" i="1"/>
  <c r="I15" i="1"/>
  <c r="L15" i="1" s="1"/>
  <c r="J14" i="1"/>
  <c r="I14" i="1"/>
  <c r="L14" i="1" s="1"/>
  <c r="J13" i="1"/>
  <c r="I13" i="1"/>
  <c r="L13" i="1" s="1"/>
  <c r="J12" i="1"/>
  <c r="I12" i="1"/>
  <c r="L12" i="1" s="1"/>
  <c r="J11" i="1"/>
  <c r="I11" i="1"/>
  <c r="L11" i="1" s="1"/>
  <c r="J10" i="1"/>
  <c r="I10" i="1"/>
  <c r="L10" i="1" s="1"/>
  <c r="L51" i="1" l="1"/>
  <c r="K33" i="1"/>
  <c r="K11" i="1"/>
  <c r="K18" i="1"/>
  <c r="K46" i="1"/>
  <c r="K50" i="1"/>
  <c r="K49" i="1"/>
  <c r="K48" i="1"/>
  <c r="K42" i="1"/>
  <c r="K25" i="1"/>
  <c r="K17" i="1"/>
  <c r="K36" i="1"/>
  <c r="K35" i="1"/>
  <c r="K43" i="1"/>
  <c r="K47" i="1"/>
  <c r="K45" i="1"/>
  <c r="K41" i="1"/>
  <c r="K24" i="1"/>
  <c r="K16" i="1"/>
  <c r="K40" i="1"/>
  <c r="K39" i="1"/>
  <c r="K38" i="1"/>
  <c r="K44" i="1"/>
  <c r="K37" i="1"/>
  <c r="K34" i="1"/>
  <c r="K32" i="1"/>
  <c r="K31" i="1"/>
  <c r="K30" i="1"/>
  <c r="K29" i="1"/>
  <c r="K28" i="1"/>
  <c r="K27" i="1"/>
  <c r="K26" i="1"/>
  <c r="K23" i="1"/>
  <c r="K22" i="1"/>
  <c r="K21" i="1"/>
  <c r="K20" i="1"/>
  <c r="K19" i="1"/>
  <c r="K15" i="1"/>
  <c r="K14" i="1"/>
  <c r="K13" i="1"/>
  <c r="K12" i="1"/>
  <c r="K10" i="1"/>
</calcChain>
</file>

<file path=xl/sharedStrings.xml><?xml version="1.0" encoding="utf-8"?>
<sst xmlns="http://schemas.openxmlformats.org/spreadsheetml/2006/main" count="154" uniqueCount="108">
  <si>
    <t xml:space="preserve">Обоснование начальной (максимальной) цены контракта 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</si>
  <si>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</si>
  <si>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со ст.22 Федерального закона от 05.04.2013 № 44-ФЗ и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Используемый метод определения НМЦК с обоснованием: метод сопоставимых рыночных цен — приоритетный.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</si>
  <si>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                                                                                                        </t>
  </si>
  <si>
    <t>- 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</si>
  <si>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№</t>
  </si>
  <si>
    <t>Код ОКПД2 / КТРУ</t>
  </si>
  <si>
    <t>Ед. изм</t>
  </si>
  <si>
    <t>Кол-во</t>
  </si>
  <si>
    <t>Ценовая информация (руб./ед.изм.)</t>
  </si>
  <si>
    <t>Оценка однородности совокупности значений выявленных цен</t>
  </si>
  <si>
    <t>НМЦК, руб.</t>
  </si>
  <si>
    <t xml:space="preserve">Средняя арифметическая цена за единицу    </t>
  </si>
  <si>
    <t>Среднее квадратичное отклонение</t>
  </si>
  <si>
    <r>
      <t>Коэффициент вариации цен</t>
    </r>
    <r>
      <rPr>
        <sz val="8"/>
        <rFont val="Times New Roman"/>
        <family val="1"/>
        <charset val="204"/>
      </rPr>
      <t xml:space="preserve"> (%)</t>
    </r>
    <r>
      <rPr>
        <i/>
        <sz val="8"/>
        <rFont val="Times New Roman"/>
        <family val="1"/>
        <charset val="204"/>
      </rPr>
      <t xml:space="preserve"> (не должен превышать 33 %)</t>
    </r>
  </si>
  <si>
    <t>ИТОГО НМЦК, руб.:</t>
  </si>
  <si>
    <t>Реквизиты предложений с ценовой информацией, на основании которых произведен расчет начальной (максимальной) цены контракта:</t>
  </si>
  <si>
    <t>(должность, Ф.И.О. исполнителя)</t>
  </si>
  <si>
    <t>(подпись)</t>
  </si>
  <si>
    <t xml:space="preserve"> контактный телефон исполнителя: 8(423) 224-02-58</t>
  </si>
  <si>
    <t>Наименование товара                             в соответствии с КТРУ                       (при наличии)</t>
  </si>
  <si>
    <t>шт.</t>
  </si>
  <si>
    <t>Бинт марлевый, стерильный 7х14 см, пл. 36 г/м².</t>
  </si>
  <si>
    <t>Бумага для регистрации электрокардиограмм 145 мм х 30 м, втулка 18 мм, сетка внутрь</t>
  </si>
  <si>
    <t>Гель контактный, нестерильный для УЗИ, средней вязкости, 5 кг</t>
  </si>
  <si>
    <t>шт</t>
  </si>
  <si>
    <t>ШТ</t>
  </si>
  <si>
    <t>Шт</t>
  </si>
  <si>
    <t>упак</t>
  </si>
  <si>
    <t>Шт.</t>
  </si>
  <si>
    <t>Уп.</t>
  </si>
  <si>
    <t>уп</t>
  </si>
  <si>
    <t>Упак.</t>
  </si>
  <si>
    <t>УПАК</t>
  </si>
  <si>
    <t xml:space="preserve">Жгут кровеостанавливающий на верхнюю/нижнюю конечность, многоразового использования
</t>
  </si>
  <si>
    <t>на поставку расходных медицинских материалов</t>
  </si>
  <si>
    <t>21.20.24.131-00000004</t>
  </si>
  <si>
    <t>Коммерческое предложение от 09.02.2026 № б/н</t>
  </si>
  <si>
    <t>Коммерческое предложение от 11.02.2026 № б/н</t>
  </si>
  <si>
    <t>Коммерческое предложение от 12.02.2026 № б/н</t>
  </si>
  <si>
    <t>17.12.14.142-00000002</t>
  </si>
  <si>
    <t>32.50.50.190-00000334</t>
  </si>
  <si>
    <t>32.50.50.190-00002664</t>
  </si>
  <si>
    <t>Игла для забора крови, стандартная</t>
  </si>
  <si>
    <t>32.50.13..110-00005042</t>
  </si>
  <si>
    <t>Катетер-бабочка для для введения лекарственных препаратов в периферические малые вены 23 G</t>
  </si>
  <si>
    <t>32.50.13.110-00005722</t>
  </si>
  <si>
    <t xml:space="preserve">Катетер внутривенный периферический(венозный) 
Длина иглы: 19мм,
24 G
</t>
  </si>
  <si>
    <t xml:space="preserve">Дезинфицирующие салфетки для обработки датчиков УЗИ «Аквастрим», 80 шт./уп  </t>
  </si>
  <si>
    <t>Лейкопластырь для поверхностных ран, антибактериальный 1,9х7,2</t>
  </si>
  <si>
    <t>21.20.24.10-00000006</t>
  </si>
  <si>
    <t>Переходник-держатель иглы пластиковый</t>
  </si>
  <si>
    <t>32.50.13.190</t>
  </si>
  <si>
    <t>Пробирка вакуумная для взятия образцов крови ИВД, с активатором свертывания 13х75 мм, 4 мл</t>
  </si>
  <si>
    <t>32.50.50.000-00001482</t>
  </si>
  <si>
    <t>Пробирка вакуумная для взятия образцов крови ИВД, с натрия цитратом 3,8 %, 13х75 мм, 4,5  мл</t>
  </si>
  <si>
    <t>32.50.50.000-00002377</t>
  </si>
  <si>
    <t>Пробирка вакуумная для взятия образцов крови ИВД с К3ЭДТА-13х75 мм, 4 мл</t>
  </si>
  <si>
    <t>32.50.50.000-00001120</t>
  </si>
  <si>
    <t>Простыня хирургическая одноразового нестерильная 200х80 см, пл. 25 г/м²</t>
  </si>
  <si>
    <t>32.50.50.190-00000992</t>
  </si>
  <si>
    <t>Простыня одноразовая непромокаемая из полиэтилена 200х160 см, пл. 10 г/м2, 20 штук в упаковке</t>
  </si>
  <si>
    <t>Одноразовая салфетка для силиконовой подушки , диаметр 29 см., пл. 15гр/м2,  100шт. \уп.</t>
  </si>
  <si>
    <t>32.50.50.190-00000829</t>
  </si>
  <si>
    <t>Салфетка спиртовая одноразовая стерильная  60х100 мм</t>
  </si>
  <si>
    <t>Салфетка спиртовая одноразовая стерильная  135х185 мм</t>
  </si>
  <si>
    <t>Салфетка спиртовая одноразовая стерильная  125х110 мм</t>
  </si>
  <si>
    <t>Салфетка медицинская сухая 150мм×300мм,  пл. 45 г/м2 , 100шт. \уп.</t>
  </si>
  <si>
    <t>32.50.50.190-00000163</t>
  </si>
  <si>
    <t xml:space="preserve">Салфетки одноразовые, спанлейс 
40*40 см, пл. 60 гр/м2, на втулке (пчелиные соты)
</t>
  </si>
  <si>
    <t>Термобумага для принтера УЗИ TYPE II (High Density - высокая плотность). HD (110 мм х 20 м) /</t>
  </si>
  <si>
    <t>17.12.14.142</t>
  </si>
  <si>
    <t>Чехол защитный для инвазивного датчика ультразвуковой визуализации, стандартный, нестерильный (презерватив для УЗИ)</t>
  </si>
  <si>
    <t>22.19.71.110</t>
  </si>
  <si>
    <t>Пакет для стерилизации из крафт-бумаги самозапечатывающийся 100х200 мм</t>
  </si>
  <si>
    <t>32.50.50.190-00000337</t>
  </si>
  <si>
    <t>Пакет для стерилизации из крафт-бумаги самозапечатывающийся 250х320 мм</t>
  </si>
  <si>
    <t xml:space="preserve">Пакет для стерилизации комбинированный (пленка+ бумага) самозапечатывающийся
90х150 мм
</t>
  </si>
  <si>
    <t>Шапочка - «Берет»,  хирургическая, одноразового использования, нестерильная, 25 шт./уп.</t>
  </si>
  <si>
    <t>Шприц общего назначения 10 мл</t>
  </si>
  <si>
    <t>32.50.13.110-00004568</t>
  </si>
  <si>
    <t>Шприц общего назначения 20 мл</t>
  </si>
  <si>
    <t>Шприц общего назначения 5 мл</t>
  </si>
  <si>
    <t>Шприц общего назначения 2 мл</t>
  </si>
  <si>
    <t>Шприц общего назначения 1 мл</t>
  </si>
  <si>
    <t>Щетка цитологическая цервикальная  одноразовая стерильная, тип D1</t>
  </si>
  <si>
    <t>Ручка-скарификатор автоматическая, одноразового использования (ланцет) 28 G, глубина прокола 1,8  мм</t>
  </si>
  <si>
    <t>32.50.13.190-00007473</t>
  </si>
  <si>
    <t xml:space="preserve">Салфетка марлевая тканая, стерильная
5см х 5см
</t>
  </si>
  <si>
    <t>Набор гинекологический одноразовый стерильный,  шпатель Эйра, зеркало размера S (№1)</t>
  </si>
  <si>
    <t>Набор гинекологический одноразовый стерильный,  шпатель Эйра, зеркало размера L  (№3)</t>
  </si>
  <si>
    <t>Шпатель деревянный одноразовый стерильный 150мм</t>
  </si>
  <si>
    <t>32.50.13.190-00007459</t>
  </si>
  <si>
    <t xml:space="preserve">Электроды для ЭКГ 
MSGLT-14G одноразовый с кнопочным коннектором, твердогелевый, диаметр 50 мм, Индия ("Medico Electrodes International Ltd")
</t>
  </si>
  <si>
    <t>26.60.12.140</t>
  </si>
  <si>
    <t>Перчатки смотровые/процедурные нитриловые, неопудренные, нестерильные, размер S</t>
  </si>
  <si>
    <t>22.19.60.119-00000008</t>
  </si>
  <si>
    <t xml:space="preserve">Перчатки смотровые/процедурные нитриловые, неопудренные, нестерильные, размер М </t>
  </si>
  <si>
    <t>Источник № 1: Коммерческое предложение от 09.02.2026 № б/н</t>
  </si>
  <si>
    <t>Источник № 2: Коммерческое предложение от 11.02.2026 № б/н</t>
  </si>
  <si>
    <t>Источник № 3: Коммерческое предложение от 12.02.2026 № б/н</t>
  </si>
  <si>
    <t>ведущий специалист в сфере закупок:</t>
  </si>
  <si>
    <t>Радченко М.Ю.</t>
  </si>
  <si>
    <t>“09” апреля 2026 г.</t>
  </si>
  <si>
    <t>21.20.24.169-00000001</t>
  </si>
  <si>
    <t>14.12.30.190-00000178</t>
  </si>
  <si>
    <t>32.50.13.190-00007157</t>
  </si>
  <si>
    <t>21.20.24.150-00000077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</si>
</sst>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);[Red]\(#,##0.00\)"/>
    <numFmt numFmtId="165" formatCode="0.000000"/>
  </numFmts>
  <fonts count="2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indexed="8"/>
      <name val="PT Astra Serif"/>
      <family val="1"/>
      <charset val="1"/>
    </font>
    <font>
      <sz val="10"/>
      <color theme="1"/>
      <name val="Calibri"/>
      <family val="2"/>
      <scheme val="minor"/>
    </font>
    <font>
      <sz val="10"/>
      <color indexed="8"/>
      <name val="PT Astra Serif"/>
      <family val="1"/>
      <charset val="204"/>
    </font>
    <font>
      <sz val="8"/>
      <color indexed="8"/>
      <name val="PT Astra Serif"/>
      <family val="1"/>
      <charset val="204"/>
    </font>
    <font>
      <u/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6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40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5" fillId="0" borderId="10">
      <alignment horizontal="center" vertical="center" shrinkToFit="1"/>
    </xf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2" fillId="0" borderId="0" xfId="0" applyNumberFormat="1" applyFont="1"/>
    <xf numFmtId="0" fontId="8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0" fontId="10" fillId="0" borderId="0" xfId="0" applyFont="1"/>
    <xf numFmtId="4" fontId="12" fillId="0" borderId="0" xfId="0" applyNumberFormat="1" applyFont="1"/>
    <xf numFmtId="0" fontId="12" fillId="0" borderId="0" xfId="0" applyFont="1"/>
    <xf numFmtId="0" fontId="13" fillId="0" borderId="0" xfId="0" applyFont="1"/>
    <xf numFmtId="0" fontId="6" fillId="0" borderId="0" xfId="0" applyFont="1"/>
    <xf numFmtId="0" fontId="8" fillId="0" borderId="0" xfId="0" applyFont="1"/>
    <xf numFmtId="165" fontId="3" fillId="0" borderId="0" xfId="0" applyNumberFormat="1" applyFont="1"/>
    <xf numFmtId="165" fontId="1" fillId="0" borderId="0" xfId="0" applyNumberFormat="1" applyFont="1"/>
    <xf numFmtId="4" fontId="17" fillId="0" borderId="8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4" fontId="8" fillId="0" borderId="0" xfId="0" applyNumberFormat="1" applyFont="1"/>
    <xf numFmtId="0" fontId="8" fillId="0" borderId="9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22" fillId="0" borderId="11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8" fillId="0" borderId="0" xfId="0" applyFont="1"/>
    <xf numFmtId="0" fontId="1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/>
    <xf numFmtId="0" fontId="10" fillId="0" borderId="0" xfId="0" applyFont="1"/>
    <xf numFmtId="0" fontId="8" fillId="0" borderId="6" xfId="0" applyFont="1" applyBorder="1" applyAlignment="1">
      <alignment horizontal="right" vertical="top" wrapText="1"/>
    </xf>
    <xf numFmtId="0" fontId="11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 vertical="top" wrapText="1"/>
    </xf>
    <xf numFmtId="0" fontId="11" fillId="0" borderId="6" xfId="0" applyFont="1" applyBorder="1"/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center" wrapText="1"/>
    </xf>
    <xf numFmtId="0" fontId="20" fillId="0" borderId="6" xfId="0" applyFont="1" applyBorder="1" applyAlignment="1">
      <alignment horizontal="center" vertical="top" wrapText="1"/>
    </xf>
    <xf numFmtId="0" fontId="21" fillId="0" borderId="6" xfId="0" applyFont="1" applyBorder="1"/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</cellXfs>
  <cellStyles count="2">
    <cellStyle name="xl190" xfId="1"/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45" workbookViewId="0">
      <selection activeCell="B44" sqref="B44"/>
    </sheetView>
  </sheetViews>
  <sheetFormatPr defaultColWidth="8.7109375" defaultRowHeight="15.75"/>
  <cols>
    <col min="1" max="1" width="3" style="1" customWidth="1"/>
    <col min="2" max="2" width="18.5703125" style="2" customWidth="1"/>
    <col min="3" max="3" width="24.28515625" style="1" customWidth="1"/>
    <col min="4" max="4" width="6.85546875" style="1" customWidth="1"/>
    <col min="5" max="5" width="7.5703125" style="1" customWidth="1"/>
    <col min="6" max="6" width="11.28515625" style="1" customWidth="1"/>
    <col min="7" max="8" width="11.42578125" style="1" customWidth="1"/>
    <col min="9" max="9" width="12.7109375" style="24" customWidth="1"/>
    <col min="10" max="10" width="12" style="1" customWidth="1"/>
    <col min="11" max="11" width="12.42578125" style="1" customWidth="1"/>
    <col min="12" max="12" width="18.5703125" style="1" customWidth="1"/>
    <col min="13" max="14" width="5.85546875" style="2" customWidth="1"/>
    <col min="15" max="17" width="9" style="2" customWidth="1"/>
    <col min="18" max="229" width="9" style="1" customWidth="1"/>
    <col min="230" max="232" width="8.7109375" style="1"/>
    <col min="233" max="237" width="8.7109375" style="3"/>
    <col min="238" max="238" width="3" style="3" customWidth="1"/>
    <col min="239" max="239" width="29.42578125" style="3" customWidth="1"/>
    <col min="240" max="241" width="5.7109375" style="3" customWidth="1"/>
    <col min="242" max="243" width="12.28515625" style="3" customWidth="1"/>
    <col min="244" max="244" width="12.7109375" style="3" customWidth="1"/>
    <col min="245" max="245" width="24.140625" style="3" customWidth="1"/>
    <col min="246" max="246" width="15.28515625" style="3" customWidth="1"/>
    <col min="247" max="247" width="14.140625" style="3" customWidth="1"/>
    <col min="248" max="248" width="26.140625" style="3" customWidth="1"/>
    <col min="249" max="249" width="9" style="3" customWidth="1"/>
    <col min="250" max="250" width="26.7109375" style="3" customWidth="1"/>
    <col min="251" max="485" width="9" style="3" customWidth="1"/>
    <col min="486" max="493" width="8.7109375" style="3"/>
    <col min="494" max="494" width="3" style="3" customWidth="1"/>
    <col min="495" max="495" width="29.42578125" style="3" customWidth="1"/>
    <col min="496" max="497" width="5.7109375" style="3" customWidth="1"/>
    <col min="498" max="499" width="12.28515625" style="3" customWidth="1"/>
    <col min="500" max="500" width="12.7109375" style="3" customWidth="1"/>
    <col min="501" max="501" width="24.140625" style="3" customWidth="1"/>
    <col min="502" max="502" width="15.28515625" style="3" customWidth="1"/>
    <col min="503" max="503" width="14.140625" style="3" customWidth="1"/>
    <col min="504" max="504" width="26.140625" style="3" customWidth="1"/>
    <col min="505" max="505" width="9" style="3" customWidth="1"/>
    <col min="506" max="506" width="26.7109375" style="3" customWidth="1"/>
    <col min="507" max="741" width="9" style="3" customWidth="1"/>
    <col min="742" max="749" width="8.7109375" style="3"/>
    <col min="750" max="750" width="3" style="3" customWidth="1"/>
    <col min="751" max="751" width="29.42578125" style="3" customWidth="1"/>
    <col min="752" max="753" width="5.7109375" style="3" customWidth="1"/>
    <col min="754" max="755" width="12.28515625" style="3" customWidth="1"/>
    <col min="756" max="756" width="12.7109375" style="3" customWidth="1"/>
    <col min="757" max="757" width="24.140625" style="3" customWidth="1"/>
    <col min="758" max="758" width="15.28515625" style="3" customWidth="1"/>
    <col min="759" max="759" width="14.140625" style="3" customWidth="1"/>
    <col min="760" max="760" width="26.140625" style="3" customWidth="1"/>
    <col min="761" max="761" width="9" style="3" customWidth="1"/>
    <col min="762" max="762" width="26.7109375" style="3" customWidth="1"/>
    <col min="763" max="997" width="9" style="3" customWidth="1"/>
    <col min="998" max="1005" width="8.7109375" style="3"/>
    <col min="1006" max="1006" width="3" style="3" customWidth="1"/>
    <col min="1007" max="1007" width="29.42578125" style="3" customWidth="1"/>
    <col min="1008" max="1009" width="5.7109375" style="3" customWidth="1"/>
    <col min="1010" max="1011" width="12.28515625" style="3" customWidth="1"/>
    <col min="1012" max="1012" width="12.7109375" style="3" customWidth="1"/>
    <col min="1013" max="1013" width="24.140625" style="3" customWidth="1"/>
    <col min="1014" max="1014" width="15.28515625" style="3" customWidth="1"/>
    <col min="1015" max="1015" width="14.140625" style="3" customWidth="1"/>
    <col min="1016" max="1016" width="26.140625" style="3" customWidth="1"/>
    <col min="1017" max="1017" width="9" style="3" customWidth="1"/>
    <col min="1018" max="1018" width="26.7109375" style="3" customWidth="1"/>
    <col min="1019" max="1253" width="9" style="3" customWidth="1"/>
    <col min="1254" max="1261" width="8.7109375" style="3"/>
    <col min="1262" max="1262" width="3" style="3" customWidth="1"/>
    <col min="1263" max="1263" width="29.42578125" style="3" customWidth="1"/>
    <col min="1264" max="1265" width="5.7109375" style="3" customWidth="1"/>
    <col min="1266" max="1267" width="12.28515625" style="3" customWidth="1"/>
    <col min="1268" max="1268" width="12.7109375" style="3" customWidth="1"/>
    <col min="1269" max="1269" width="24.140625" style="3" customWidth="1"/>
    <col min="1270" max="1270" width="15.28515625" style="3" customWidth="1"/>
    <col min="1271" max="1271" width="14.140625" style="3" customWidth="1"/>
    <col min="1272" max="1272" width="26.140625" style="3" customWidth="1"/>
    <col min="1273" max="1273" width="9" style="3" customWidth="1"/>
    <col min="1274" max="1274" width="26.7109375" style="3" customWidth="1"/>
    <col min="1275" max="1509" width="9" style="3" customWidth="1"/>
    <col min="1510" max="1517" width="8.7109375" style="3"/>
    <col min="1518" max="1518" width="3" style="3" customWidth="1"/>
    <col min="1519" max="1519" width="29.42578125" style="3" customWidth="1"/>
    <col min="1520" max="1521" width="5.7109375" style="3" customWidth="1"/>
    <col min="1522" max="1523" width="12.28515625" style="3" customWidth="1"/>
    <col min="1524" max="1524" width="12.7109375" style="3" customWidth="1"/>
    <col min="1525" max="1525" width="24.140625" style="3" customWidth="1"/>
    <col min="1526" max="1526" width="15.28515625" style="3" customWidth="1"/>
    <col min="1527" max="1527" width="14.140625" style="3" customWidth="1"/>
    <col min="1528" max="1528" width="26.140625" style="3" customWidth="1"/>
    <col min="1529" max="1529" width="9" style="3" customWidth="1"/>
    <col min="1530" max="1530" width="26.7109375" style="3" customWidth="1"/>
    <col min="1531" max="1765" width="9" style="3" customWidth="1"/>
    <col min="1766" max="1773" width="8.7109375" style="3"/>
    <col min="1774" max="1774" width="3" style="3" customWidth="1"/>
    <col min="1775" max="1775" width="29.42578125" style="3" customWidth="1"/>
    <col min="1776" max="1777" width="5.7109375" style="3" customWidth="1"/>
    <col min="1778" max="1779" width="12.28515625" style="3" customWidth="1"/>
    <col min="1780" max="1780" width="12.7109375" style="3" customWidth="1"/>
    <col min="1781" max="1781" width="24.140625" style="3" customWidth="1"/>
    <col min="1782" max="1782" width="15.28515625" style="3" customWidth="1"/>
    <col min="1783" max="1783" width="14.140625" style="3" customWidth="1"/>
    <col min="1784" max="1784" width="26.140625" style="3" customWidth="1"/>
    <col min="1785" max="1785" width="9" style="3" customWidth="1"/>
    <col min="1786" max="1786" width="26.7109375" style="3" customWidth="1"/>
    <col min="1787" max="2021" width="9" style="3" customWidth="1"/>
    <col min="2022" max="2029" width="8.7109375" style="3"/>
    <col min="2030" max="2030" width="3" style="3" customWidth="1"/>
    <col min="2031" max="2031" width="29.42578125" style="3" customWidth="1"/>
    <col min="2032" max="2033" width="5.7109375" style="3" customWidth="1"/>
    <col min="2034" max="2035" width="12.28515625" style="3" customWidth="1"/>
    <col min="2036" max="2036" width="12.7109375" style="3" customWidth="1"/>
    <col min="2037" max="2037" width="24.140625" style="3" customWidth="1"/>
    <col min="2038" max="2038" width="15.28515625" style="3" customWidth="1"/>
    <col min="2039" max="2039" width="14.140625" style="3" customWidth="1"/>
    <col min="2040" max="2040" width="26.140625" style="3" customWidth="1"/>
    <col min="2041" max="2041" width="9" style="3" customWidth="1"/>
    <col min="2042" max="2042" width="26.7109375" style="3" customWidth="1"/>
    <col min="2043" max="2277" width="9" style="3" customWidth="1"/>
    <col min="2278" max="2285" width="8.7109375" style="3"/>
    <col min="2286" max="2286" width="3" style="3" customWidth="1"/>
    <col min="2287" max="2287" width="29.42578125" style="3" customWidth="1"/>
    <col min="2288" max="2289" width="5.7109375" style="3" customWidth="1"/>
    <col min="2290" max="2291" width="12.28515625" style="3" customWidth="1"/>
    <col min="2292" max="2292" width="12.7109375" style="3" customWidth="1"/>
    <col min="2293" max="2293" width="24.140625" style="3" customWidth="1"/>
    <col min="2294" max="2294" width="15.28515625" style="3" customWidth="1"/>
    <col min="2295" max="2295" width="14.140625" style="3" customWidth="1"/>
    <col min="2296" max="2296" width="26.140625" style="3" customWidth="1"/>
    <col min="2297" max="2297" width="9" style="3" customWidth="1"/>
    <col min="2298" max="2298" width="26.7109375" style="3" customWidth="1"/>
    <col min="2299" max="2533" width="9" style="3" customWidth="1"/>
    <col min="2534" max="2541" width="8.7109375" style="3"/>
    <col min="2542" max="2542" width="3" style="3" customWidth="1"/>
    <col min="2543" max="2543" width="29.42578125" style="3" customWidth="1"/>
    <col min="2544" max="2545" width="5.7109375" style="3" customWidth="1"/>
    <col min="2546" max="2547" width="12.28515625" style="3" customWidth="1"/>
    <col min="2548" max="2548" width="12.7109375" style="3" customWidth="1"/>
    <col min="2549" max="2549" width="24.140625" style="3" customWidth="1"/>
    <col min="2550" max="2550" width="15.28515625" style="3" customWidth="1"/>
    <col min="2551" max="2551" width="14.140625" style="3" customWidth="1"/>
    <col min="2552" max="2552" width="26.140625" style="3" customWidth="1"/>
    <col min="2553" max="2553" width="9" style="3" customWidth="1"/>
    <col min="2554" max="2554" width="26.7109375" style="3" customWidth="1"/>
    <col min="2555" max="2789" width="9" style="3" customWidth="1"/>
    <col min="2790" max="2797" width="8.7109375" style="3"/>
    <col min="2798" max="2798" width="3" style="3" customWidth="1"/>
    <col min="2799" max="2799" width="29.42578125" style="3" customWidth="1"/>
    <col min="2800" max="2801" width="5.7109375" style="3" customWidth="1"/>
    <col min="2802" max="2803" width="12.28515625" style="3" customWidth="1"/>
    <col min="2804" max="2804" width="12.7109375" style="3" customWidth="1"/>
    <col min="2805" max="2805" width="24.140625" style="3" customWidth="1"/>
    <col min="2806" max="2806" width="15.28515625" style="3" customWidth="1"/>
    <col min="2807" max="2807" width="14.140625" style="3" customWidth="1"/>
    <col min="2808" max="2808" width="26.140625" style="3" customWidth="1"/>
    <col min="2809" max="2809" width="9" style="3" customWidth="1"/>
    <col min="2810" max="2810" width="26.7109375" style="3" customWidth="1"/>
    <col min="2811" max="3045" width="9" style="3" customWidth="1"/>
    <col min="3046" max="3053" width="8.7109375" style="3"/>
    <col min="3054" max="3054" width="3" style="3" customWidth="1"/>
    <col min="3055" max="3055" width="29.42578125" style="3" customWidth="1"/>
    <col min="3056" max="3057" width="5.7109375" style="3" customWidth="1"/>
    <col min="3058" max="3059" width="12.28515625" style="3" customWidth="1"/>
    <col min="3060" max="3060" width="12.7109375" style="3" customWidth="1"/>
    <col min="3061" max="3061" width="24.140625" style="3" customWidth="1"/>
    <col min="3062" max="3062" width="15.28515625" style="3" customWidth="1"/>
    <col min="3063" max="3063" width="14.140625" style="3" customWidth="1"/>
    <col min="3064" max="3064" width="26.140625" style="3" customWidth="1"/>
    <col min="3065" max="3065" width="9" style="3" customWidth="1"/>
    <col min="3066" max="3066" width="26.7109375" style="3" customWidth="1"/>
    <col min="3067" max="3301" width="9" style="3" customWidth="1"/>
    <col min="3302" max="3309" width="8.7109375" style="3"/>
    <col min="3310" max="3310" width="3" style="3" customWidth="1"/>
    <col min="3311" max="3311" width="29.42578125" style="3" customWidth="1"/>
    <col min="3312" max="3313" width="5.7109375" style="3" customWidth="1"/>
    <col min="3314" max="3315" width="12.28515625" style="3" customWidth="1"/>
    <col min="3316" max="3316" width="12.7109375" style="3" customWidth="1"/>
    <col min="3317" max="3317" width="24.140625" style="3" customWidth="1"/>
    <col min="3318" max="3318" width="15.28515625" style="3" customWidth="1"/>
    <col min="3319" max="3319" width="14.140625" style="3" customWidth="1"/>
    <col min="3320" max="3320" width="26.140625" style="3" customWidth="1"/>
    <col min="3321" max="3321" width="9" style="3" customWidth="1"/>
    <col min="3322" max="3322" width="26.7109375" style="3" customWidth="1"/>
    <col min="3323" max="3557" width="9" style="3" customWidth="1"/>
    <col min="3558" max="3565" width="8.7109375" style="3"/>
    <col min="3566" max="3566" width="3" style="3" customWidth="1"/>
    <col min="3567" max="3567" width="29.42578125" style="3" customWidth="1"/>
    <col min="3568" max="3569" width="5.7109375" style="3" customWidth="1"/>
    <col min="3570" max="3571" width="12.28515625" style="3" customWidth="1"/>
    <col min="3572" max="3572" width="12.7109375" style="3" customWidth="1"/>
    <col min="3573" max="3573" width="24.140625" style="3" customWidth="1"/>
    <col min="3574" max="3574" width="15.28515625" style="3" customWidth="1"/>
    <col min="3575" max="3575" width="14.140625" style="3" customWidth="1"/>
    <col min="3576" max="3576" width="26.140625" style="3" customWidth="1"/>
    <col min="3577" max="3577" width="9" style="3" customWidth="1"/>
    <col min="3578" max="3578" width="26.7109375" style="3" customWidth="1"/>
    <col min="3579" max="3813" width="9" style="3" customWidth="1"/>
    <col min="3814" max="3821" width="8.7109375" style="3"/>
    <col min="3822" max="3822" width="3" style="3" customWidth="1"/>
    <col min="3823" max="3823" width="29.42578125" style="3" customWidth="1"/>
    <col min="3824" max="3825" width="5.7109375" style="3" customWidth="1"/>
    <col min="3826" max="3827" width="12.28515625" style="3" customWidth="1"/>
    <col min="3828" max="3828" width="12.7109375" style="3" customWidth="1"/>
    <col min="3829" max="3829" width="24.140625" style="3" customWidth="1"/>
    <col min="3830" max="3830" width="15.28515625" style="3" customWidth="1"/>
    <col min="3831" max="3831" width="14.140625" style="3" customWidth="1"/>
    <col min="3832" max="3832" width="26.140625" style="3" customWidth="1"/>
    <col min="3833" max="3833" width="9" style="3" customWidth="1"/>
    <col min="3834" max="3834" width="26.7109375" style="3" customWidth="1"/>
    <col min="3835" max="4069" width="9" style="3" customWidth="1"/>
    <col min="4070" max="4077" width="8.7109375" style="3"/>
    <col min="4078" max="4078" width="3" style="3" customWidth="1"/>
    <col min="4079" max="4079" width="29.42578125" style="3" customWidth="1"/>
    <col min="4080" max="4081" width="5.7109375" style="3" customWidth="1"/>
    <col min="4082" max="4083" width="12.28515625" style="3" customWidth="1"/>
    <col min="4084" max="4084" width="12.7109375" style="3" customWidth="1"/>
    <col min="4085" max="4085" width="24.140625" style="3" customWidth="1"/>
    <col min="4086" max="4086" width="15.28515625" style="3" customWidth="1"/>
    <col min="4087" max="4087" width="14.140625" style="3" customWidth="1"/>
    <col min="4088" max="4088" width="26.140625" style="3" customWidth="1"/>
    <col min="4089" max="4089" width="9" style="3" customWidth="1"/>
    <col min="4090" max="4090" width="26.7109375" style="3" customWidth="1"/>
    <col min="4091" max="4325" width="9" style="3" customWidth="1"/>
    <col min="4326" max="4333" width="8.7109375" style="3"/>
    <col min="4334" max="4334" width="3" style="3" customWidth="1"/>
    <col min="4335" max="4335" width="29.42578125" style="3" customWidth="1"/>
    <col min="4336" max="4337" width="5.7109375" style="3" customWidth="1"/>
    <col min="4338" max="4339" width="12.28515625" style="3" customWidth="1"/>
    <col min="4340" max="4340" width="12.7109375" style="3" customWidth="1"/>
    <col min="4341" max="4341" width="24.140625" style="3" customWidth="1"/>
    <col min="4342" max="4342" width="15.28515625" style="3" customWidth="1"/>
    <col min="4343" max="4343" width="14.140625" style="3" customWidth="1"/>
    <col min="4344" max="4344" width="26.140625" style="3" customWidth="1"/>
    <col min="4345" max="4345" width="9" style="3" customWidth="1"/>
    <col min="4346" max="4346" width="26.7109375" style="3" customWidth="1"/>
    <col min="4347" max="4581" width="9" style="3" customWidth="1"/>
    <col min="4582" max="4589" width="8.7109375" style="3"/>
    <col min="4590" max="4590" width="3" style="3" customWidth="1"/>
    <col min="4591" max="4591" width="29.42578125" style="3" customWidth="1"/>
    <col min="4592" max="4593" width="5.7109375" style="3" customWidth="1"/>
    <col min="4594" max="4595" width="12.28515625" style="3" customWidth="1"/>
    <col min="4596" max="4596" width="12.7109375" style="3" customWidth="1"/>
    <col min="4597" max="4597" width="24.140625" style="3" customWidth="1"/>
    <col min="4598" max="4598" width="15.28515625" style="3" customWidth="1"/>
    <col min="4599" max="4599" width="14.140625" style="3" customWidth="1"/>
    <col min="4600" max="4600" width="26.140625" style="3" customWidth="1"/>
    <col min="4601" max="4601" width="9" style="3" customWidth="1"/>
    <col min="4602" max="4602" width="26.7109375" style="3" customWidth="1"/>
    <col min="4603" max="4837" width="9" style="3" customWidth="1"/>
    <col min="4838" max="4845" width="8.7109375" style="3"/>
    <col min="4846" max="4846" width="3" style="3" customWidth="1"/>
    <col min="4847" max="4847" width="29.42578125" style="3" customWidth="1"/>
    <col min="4848" max="4849" width="5.7109375" style="3" customWidth="1"/>
    <col min="4850" max="4851" width="12.28515625" style="3" customWidth="1"/>
    <col min="4852" max="4852" width="12.7109375" style="3" customWidth="1"/>
    <col min="4853" max="4853" width="24.140625" style="3" customWidth="1"/>
    <col min="4854" max="4854" width="15.28515625" style="3" customWidth="1"/>
    <col min="4855" max="4855" width="14.140625" style="3" customWidth="1"/>
    <col min="4856" max="4856" width="26.140625" style="3" customWidth="1"/>
    <col min="4857" max="4857" width="9" style="3" customWidth="1"/>
    <col min="4858" max="4858" width="26.7109375" style="3" customWidth="1"/>
    <col min="4859" max="5093" width="9" style="3" customWidth="1"/>
    <col min="5094" max="5101" width="8.7109375" style="3"/>
    <col min="5102" max="5102" width="3" style="3" customWidth="1"/>
    <col min="5103" max="5103" width="29.42578125" style="3" customWidth="1"/>
    <col min="5104" max="5105" width="5.7109375" style="3" customWidth="1"/>
    <col min="5106" max="5107" width="12.28515625" style="3" customWidth="1"/>
    <col min="5108" max="5108" width="12.7109375" style="3" customWidth="1"/>
    <col min="5109" max="5109" width="24.140625" style="3" customWidth="1"/>
    <col min="5110" max="5110" width="15.28515625" style="3" customWidth="1"/>
    <col min="5111" max="5111" width="14.140625" style="3" customWidth="1"/>
    <col min="5112" max="5112" width="26.140625" style="3" customWidth="1"/>
    <col min="5113" max="5113" width="9" style="3" customWidth="1"/>
    <col min="5114" max="5114" width="26.7109375" style="3" customWidth="1"/>
    <col min="5115" max="5349" width="9" style="3" customWidth="1"/>
    <col min="5350" max="5357" width="8.7109375" style="3"/>
    <col min="5358" max="5358" width="3" style="3" customWidth="1"/>
    <col min="5359" max="5359" width="29.42578125" style="3" customWidth="1"/>
    <col min="5360" max="5361" width="5.7109375" style="3" customWidth="1"/>
    <col min="5362" max="5363" width="12.28515625" style="3" customWidth="1"/>
    <col min="5364" max="5364" width="12.7109375" style="3" customWidth="1"/>
    <col min="5365" max="5365" width="24.140625" style="3" customWidth="1"/>
    <col min="5366" max="5366" width="15.28515625" style="3" customWidth="1"/>
    <col min="5367" max="5367" width="14.140625" style="3" customWidth="1"/>
    <col min="5368" max="5368" width="26.140625" style="3" customWidth="1"/>
    <col min="5369" max="5369" width="9" style="3" customWidth="1"/>
    <col min="5370" max="5370" width="26.7109375" style="3" customWidth="1"/>
    <col min="5371" max="5605" width="9" style="3" customWidth="1"/>
    <col min="5606" max="5613" width="8.7109375" style="3"/>
    <col min="5614" max="5614" width="3" style="3" customWidth="1"/>
    <col min="5615" max="5615" width="29.42578125" style="3" customWidth="1"/>
    <col min="5616" max="5617" width="5.7109375" style="3" customWidth="1"/>
    <col min="5618" max="5619" width="12.28515625" style="3" customWidth="1"/>
    <col min="5620" max="5620" width="12.7109375" style="3" customWidth="1"/>
    <col min="5621" max="5621" width="24.140625" style="3" customWidth="1"/>
    <col min="5622" max="5622" width="15.28515625" style="3" customWidth="1"/>
    <col min="5623" max="5623" width="14.140625" style="3" customWidth="1"/>
    <col min="5624" max="5624" width="26.140625" style="3" customWidth="1"/>
    <col min="5625" max="5625" width="9" style="3" customWidth="1"/>
    <col min="5626" max="5626" width="26.7109375" style="3" customWidth="1"/>
    <col min="5627" max="5861" width="9" style="3" customWidth="1"/>
    <col min="5862" max="5869" width="8.7109375" style="3"/>
    <col min="5870" max="5870" width="3" style="3" customWidth="1"/>
    <col min="5871" max="5871" width="29.42578125" style="3" customWidth="1"/>
    <col min="5872" max="5873" width="5.7109375" style="3" customWidth="1"/>
    <col min="5874" max="5875" width="12.28515625" style="3" customWidth="1"/>
    <col min="5876" max="5876" width="12.7109375" style="3" customWidth="1"/>
    <col min="5877" max="5877" width="24.140625" style="3" customWidth="1"/>
    <col min="5878" max="5878" width="15.28515625" style="3" customWidth="1"/>
    <col min="5879" max="5879" width="14.140625" style="3" customWidth="1"/>
    <col min="5880" max="5880" width="26.140625" style="3" customWidth="1"/>
    <col min="5881" max="5881" width="9" style="3" customWidth="1"/>
    <col min="5882" max="5882" width="26.7109375" style="3" customWidth="1"/>
    <col min="5883" max="6117" width="9" style="3" customWidth="1"/>
    <col min="6118" max="6125" width="8.7109375" style="3"/>
    <col min="6126" max="6126" width="3" style="3" customWidth="1"/>
    <col min="6127" max="6127" width="29.42578125" style="3" customWidth="1"/>
    <col min="6128" max="6129" width="5.7109375" style="3" customWidth="1"/>
    <col min="6130" max="6131" width="12.28515625" style="3" customWidth="1"/>
    <col min="6132" max="6132" width="12.7109375" style="3" customWidth="1"/>
    <col min="6133" max="6133" width="24.140625" style="3" customWidth="1"/>
    <col min="6134" max="6134" width="15.28515625" style="3" customWidth="1"/>
    <col min="6135" max="6135" width="14.140625" style="3" customWidth="1"/>
    <col min="6136" max="6136" width="26.140625" style="3" customWidth="1"/>
    <col min="6137" max="6137" width="9" style="3" customWidth="1"/>
    <col min="6138" max="6138" width="26.7109375" style="3" customWidth="1"/>
    <col min="6139" max="6373" width="9" style="3" customWidth="1"/>
    <col min="6374" max="6381" width="8.7109375" style="3"/>
    <col min="6382" max="6382" width="3" style="3" customWidth="1"/>
    <col min="6383" max="6383" width="29.42578125" style="3" customWidth="1"/>
    <col min="6384" max="6385" width="5.7109375" style="3" customWidth="1"/>
    <col min="6386" max="6387" width="12.28515625" style="3" customWidth="1"/>
    <col min="6388" max="6388" width="12.7109375" style="3" customWidth="1"/>
    <col min="6389" max="6389" width="24.140625" style="3" customWidth="1"/>
    <col min="6390" max="6390" width="15.28515625" style="3" customWidth="1"/>
    <col min="6391" max="6391" width="14.140625" style="3" customWidth="1"/>
    <col min="6392" max="6392" width="26.140625" style="3" customWidth="1"/>
    <col min="6393" max="6393" width="9" style="3" customWidth="1"/>
    <col min="6394" max="6394" width="26.7109375" style="3" customWidth="1"/>
    <col min="6395" max="6629" width="9" style="3" customWidth="1"/>
    <col min="6630" max="6637" width="8.7109375" style="3"/>
    <col min="6638" max="6638" width="3" style="3" customWidth="1"/>
    <col min="6639" max="6639" width="29.42578125" style="3" customWidth="1"/>
    <col min="6640" max="6641" width="5.7109375" style="3" customWidth="1"/>
    <col min="6642" max="6643" width="12.28515625" style="3" customWidth="1"/>
    <col min="6644" max="6644" width="12.7109375" style="3" customWidth="1"/>
    <col min="6645" max="6645" width="24.140625" style="3" customWidth="1"/>
    <col min="6646" max="6646" width="15.28515625" style="3" customWidth="1"/>
    <col min="6647" max="6647" width="14.140625" style="3" customWidth="1"/>
    <col min="6648" max="6648" width="26.140625" style="3" customWidth="1"/>
    <col min="6649" max="6649" width="9" style="3" customWidth="1"/>
    <col min="6650" max="6650" width="26.7109375" style="3" customWidth="1"/>
    <col min="6651" max="6885" width="9" style="3" customWidth="1"/>
    <col min="6886" max="6893" width="8.7109375" style="3"/>
    <col min="6894" max="6894" width="3" style="3" customWidth="1"/>
    <col min="6895" max="6895" width="29.42578125" style="3" customWidth="1"/>
    <col min="6896" max="6897" width="5.7109375" style="3" customWidth="1"/>
    <col min="6898" max="6899" width="12.28515625" style="3" customWidth="1"/>
    <col min="6900" max="6900" width="12.7109375" style="3" customWidth="1"/>
    <col min="6901" max="6901" width="24.140625" style="3" customWidth="1"/>
    <col min="6902" max="6902" width="15.28515625" style="3" customWidth="1"/>
    <col min="6903" max="6903" width="14.140625" style="3" customWidth="1"/>
    <col min="6904" max="6904" width="26.140625" style="3" customWidth="1"/>
    <col min="6905" max="6905" width="9" style="3" customWidth="1"/>
    <col min="6906" max="6906" width="26.7109375" style="3" customWidth="1"/>
    <col min="6907" max="7141" width="9" style="3" customWidth="1"/>
    <col min="7142" max="7149" width="8.7109375" style="3"/>
    <col min="7150" max="7150" width="3" style="3" customWidth="1"/>
    <col min="7151" max="7151" width="29.42578125" style="3" customWidth="1"/>
    <col min="7152" max="7153" width="5.7109375" style="3" customWidth="1"/>
    <col min="7154" max="7155" width="12.28515625" style="3" customWidth="1"/>
    <col min="7156" max="7156" width="12.7109375" style="3" customWidth="1"/>
    <col min="7157" max="7157" width="24.140625" style="3" customWidth="1"/>
    <col min="7158" max="7158" width="15.28515625" style="3" customWidth="1"/>
    <col min="7159" max="7159" width="14.140625" style="3" customWidth="1"/>
    <col min="7160" max="7160" width="26.140625" style="3" customWidth="1"/>
    <col min="7161" max="7161" width="9" style="3" customWidth="1"/>
    <col min="7162" max="7162" width="26.7109375" style="3" customWidth="1"/>
    <col min="7163" max="7397" width="9" style="3" customWidth="1"/>
    <col min="7398" max="7405" width="8.7109375" style="3"/>
    <col min="7406" max="7406" width="3" style="3" customWidth="1"/>
    <col min="7407" max="7407" width="29.42578125" style="3" customWidth="1"/>
    <col min="7408" max="7409" width="5.7109375" style="3" customWidth="1"/>
    <col min="7410" max="7411" width="12.28515625" style="3" customWidth="1"/>
    <col min="7412" max="7412" width="12.7109375" style="3" customWidth="1"/>
    <col min="7413" max="7413" width="24.140625" style="3" customWidth="1"/>
    <col min="7414" max="7414" width="15.28515625" style="3" customWidth="1"/>
    <col min="7415" max="7415" width="14.140625" style="3" customWidth="1"/>
    <col min="7416" max="7416" width="26.140625" style="3" customWidth="1"/>
    <col min="7417" max="7417" width="9" style="3" customWidth="1"/>
    <col min="7418" max="7418" width="26.7109375" style="3" customWidth="1"/>
    <col min="7419" max="7653" width="9" style="3" customWidth="1"/>
    <col min="7654" max="7661" width="8.7109375" style="3"/>
    <col min="7662" max="7662" width="3" style="3" customWidth="1"/>
    <col min="7663" max="7663" width="29.42578125" style="3" customWidth="1"/>
    <col min="7664" max="7665" width="5.7109375" style="3" customWidth="1"/>
    <col min="7666" max="7667" width="12.28515625" style="3" customWidth="1"/>
    <col min="7668" max="7668" width="12.7109375" style="3" customWidth="1"/>
    <col min="7669" max="7669" width="24.140625" style="3" customWidth="1"/>
    <col min="7670" max="7670" width="15.28515625" style="3" customWidth="1"/>
    <col min="7671" max="7671" width="14.140625" style="3" customWidth="1"/>
    <col min="7672" max="7672" width="26.140625" style="3" customWidth="1"/>
    <col min="7673" max="7673" width="9" style="3" customWidth="1"/>
    <col min="7674" max="7674" width="26.7109375" style="3" customWidth="1"/>
    <col min="7675" max="7909" width="9" style="3" customWidth="1"/>
    <col min="7910" max="7917" width="8.7109375" style="3"/>
    <col min="7918" max="7918" width="3" style="3" customWidth="1"/>
    <col min="7919" max="7919" width="29.42578125" style="3" customWidth="1"/>
    <col min="7920" max="7921" width="5.7109375" style="3" customWidth="1"/>
    <col min="7922" max="7923" width="12.28515625" style="3" customWidth="1"/>
    <col min="7924" max="7924" width="12.7109375" style="3" customWidth="1"/>
    <col min="7925" max="7925" width="24.140625" style="3" customWidth="1"/>
    <col min="7926" max="7926" width="15.28515625" style="3" customWidth="1"/>
    <col min="7927" max="7927" width="14.140625" style="3" customWidth="1"/>
    <col min="7928" max="7928" width="26.140625" style="3" customWidth="1"/>
    <col min="7929" max="7929" width="9" style="3" customWidth="1"/>
    <col min="7930" max="7930" width="26.7109375" style="3" customWidth="1"/>
    <col min="7931" max="8165" width="9" style="3" customWidth="1"/>
    <col min="8166" max="8173" width="8.7109375" style="3"/>
    <col min="8174" max="8174" width="3" style="3" customWidth="1"/>
    <col min="8175" max="8175" width="29.42578125" style="3" customWidth="1"/>
    <col min="8176" max="8177" width="5.7109375" style="3" customWidth="1"/>
    <col min="8178" max="8179" width="12.28515625" style="3" customWidth="1"/>
    <col min="8180" max="8180" width="12.7109375" style="3" customWidth="1"/>
    <col min="8181" max="8181" width="24.140625" style="3" customWidth="1"/>
    <col min="8182" max="8182" width="15.28515625" style="3" customWidth="1"/>
    <col min="8183" max="8183" width="14.140625" style="3" customWidth="1"/>
    <col min="8184" max="8184" width="26.140625" style="3" customWidth="1"/>
    <col min="8185" max="8185" width="9" style="3" customWidth="1"/>
    <col min="8186" max="8186" width="26.7109375" style="3" customWidth="1"/>
    <col min="8187" max="8421" width="9" style="3" customWidth="1"/>
    <col min="8422" max="8429" width="8.7109375" style="3"/>
    <col min="8430" max="8430" width="3" style="3" customWidth="1"/>
    <col min="8431" max="8431" width="29.42578125" style="3" customWidth="1"/>
    <col min="8432" max="8433" width="5.7109375" style="3" customWidth="1"/>
    <col min="8434" max="8435" width="12.28515625" style="3" customWidth="1"/>
    <col min="8436" max="8436" width="12.7109375" style="3" customWidth="1"/>
    <col min="8437" max="8437" width="24.140625" style="3" customWidth="1"/>
    <col min="8438" max="8438" width="15.28515625" style="3" customWidth="1"/>
    <col min="8439" max="8439" width="14.140625" style="3" customWidth="1"/>
    <col min="8440" max="8440" width="26.140625" style="3" customWidth="1"/>
    <col min="8441" max="8441" width="9" style="3" customWidth="1"/>
    <col min="8442" max="8442" width="26.7109375" style="3" customWidth="1"/>
    <col min="8443" max="8677" width="9" style="3" customWidth="1"/>
    <col min="8678" max="8685" width="8.7109375" style="3"/>
    <col min="8686" max="8686" width="3" style="3" customWidth="1"/>
    <col min="8687" max="8687" width="29.42578125" style="3" customWidth="1"/>
    <col min="8688" max="8689" width="5.7109375" style="3" customWidth="1"/>
    <col min="8690" max="8691" width="12.28515625" style="3" customWidth="1"/>
    <col min="8692" max="8692" width="12.7109375" style="3" customWidth="1"/>
    <col min="8693" max="8693" width="24.140625" style="3" customWidth="1"/>
    <col min="8694" max="8694" width="15.28515625" style="3" customWidth="1"/>
    <col min="8695" max="8695" width="14.140625" style="3" customWidth="1"/>
    <col min="8696" max="8696" width="26.140625" style="3" customWidth="1"/>
    <col min="8697" max="8697" width="9" style="3" customWidth="1"/>
    <col min="8698" max="8698" width="26.7109375" style="3" customWidth="1"/>
    <col min="8699" max="8933" width="9" style="3" customWidth="1"/>
    <col min="8934" max="8941" width="8.7109375" style="3"/>
    <col min="8942" max="8942" width="3" style="3" customWidth="1"/>
    <col min="8943" max="8943" width="29.42578125" style="3" customWidth="1"/>
    <col min="8944" max="8945" width="5.7109375" style="3" customWidth="1"/>
    <col min="8946" max="8947" width="12.28515625" style="3" customWidth="1"/>
    <col min="8948" max="8948" width="12.7109375" style="3" customWidth="1"/>
    <col min="8949" max="8949" width="24.140625" style="3" customWidth="1"/>
    <col min="8950" max="8950" width="15.28515625" style="3" customWidth="1"/>
    <col min="8951" max="8951" width="14.140625" style="3" customWidth="1"/>
    <col min="8952" max="8952" width="26.140625" style="3" customWidth="1"/>
    <col min="8953" max="8953" width="9" style="3" customWidth="1"/>
    <col min="8954" max="8954" width="26.7109375" style="3" customWidth="1"/>
    <col min="8955" max="9189" width="9" style="3" customWidth="1"/>
    <col min="9190" max="9197" width="8.7109375" style="3"/>
    <col min="9198" max="9198" width="3" style="3" customWidth="1"/>
    <col min="9199" max="9199" width="29.42578125" style="3" customWidth="1"/>
    <col min="9200" max="9201" width="5.7109375" style="3" customWidth="1"/>
    <col min="9202" max="9203" width="12.28515625" style="3" customWidth="1"/>
    <col min="9204" max="9204" width="12.7109375" style="3" customWidth="1"/>
    <col min="9205" max="9205" width="24.140625" style="3" customWidth="1"/>
    <col min="9206" max="9206" width="15.28515625" style="3" customWidth="1"/>
    <col min="9207" max="9207" width="14.140625" style="3" customWidth="1"/>
    <col min="9208" max="9208" width="26.140625" style="3" customWidth="1"/>
    <col min="9209" max="9209" width="9" style="3" customWidth="1"/>
    <col min="9210" max="9210" width="26.7109375" style="3" customWidth="1"/>
    <col min="9211" max="9445" width="9" style="3" customWidth="1"/>
    <col min="9446" max="9453" width="8.7109375" style="3"/>
    <col min="9454" max="9454" width="3" style="3" customWidth="1"/>
    <col min="9455" max="9455" width="29.42578125" style="3" customWidth="1"/>
    <col min="9456" max="9457" width="5.7109375" style="3" customWidth="1"/>
    <col min="9458" max="9459" width="12.28515625" style="3" customWidth="1"/>
    <col min="9460" max="9460" width="12.7109375" style="3" customWidth="1"/>
    <col min="9461" max="9461" width="24.140625" style="3" customWidth="1"/>
    <col min="9462" max="9462" width="15.28515625" style="3" customWidth="1"/>
    <col min="9463" max="9463" width="14.140625" style="3" customWidth="1"/>
    <col min="9464" max="9464" width="26.140625" style="3" customWidth="1"/>
    <col min="9465" max="9465" width="9" style="3" customWidth="1"/>
    <col min="9466" max="9466" width="26.7109375" style="3" customWidth="1"/>
    <col min="9467" max="9701" width="9" style="3" customWidth="1"/>
    <col min="9702" max="9709" width="8.7109375" style="3"/>
    <col min="9710" max="9710" width="3" style="3" customWidth="1"/>
    <col min="9711" max="9711" width="29.42578125" style="3" customWidth="1"/>
    <col min="9712" max="9713" width="5.7109375" style="3" customWidth="1"/>
    <col min="9714" max="9715" width="12.28515625" style="3" customWidth="1"/>
    <col min="9716" max="9716" width="12.7109375" style="3" customWidth="1"/>
    <col min="9717" max="9717" width="24.140625" style="3" customWidth="1"/>
    <col min="9718" max="9718" width="15.28515625" style="3" customWidth="1"/>
    <col min="9719" max="9719" width="14.140625" style="3" customWidth="1"/>
    <col min="9720" max="9720" width="26.140625" style="3" customWidth="1"/>
    <col min="9721" max="9721" width="9" style="3" customWidth="1"/>
    <col min="9722" max="9722" width="26.7109375" style="3" customWidth="1"/>
    <col min="9723" max="9957" width="9" style="3" customWidth="1"/>
    <col min="9958" max="9965" width="8.7109375" style="3"/>
    <col min="9966" max="9966" width="3" style="3" customWidth="1"/>
    <col min="9967" max="9967" width="29.42578125" style="3" customWidth="1"/>
    <col min="9968" max="9969" width="5.7109375" style="3" customWidth="1"/>
    <col min="9970" max="9971" width="12.28515625" style="3" customWidth="1"/>
    <col min="9972" max="9972" width="12.7109375" style="3" customWidth="1"/>
    <col min="9973" max="9973" width="24.140625" style="3" customWidth="1"/>
    <col min="9974" max="9974" width="15.28515625" style="3" customWidth="1"/>
    <col min="9975" max="9975" width="14.140625" style="3" customWidth="1"/>
    <col min="9976" max="9976" width="26.140625" style="3" customWidth="1"/>
    <col min="9977" max="9977" width="9" style="3" customWidth="1"/>
    <col min="9978" max="9978" width="26.7109375" style="3" customWidth="1"/>
    <col min="9979" max="10213" width="9" style="3" customWidth="1"/>
    <col min="10214" max="10221" width="8.7109375" style="3"/>
    <col min="10222" max="10222" width="3" style="3" customWidth="1"/>
    <col min="10223" max="10223" width="29.42578125" style="3" customWidth="1"/>
    <col min="10224" max="10225" width="5.7109375" style="3" customWidth="1"/>
    <col min="10226" max="10227" width="12.28515625" style="3" customWidth="1"/>
    <col min="10228" max="10228" width="12.7109375" style="3" customWidth="1"/>
    <col min="10229" max="10229" width="24.140625" style="3" customWidth="1"/>
    <col min="10230" max="10230" width="15.28515625" style="3" customWidth="1"/>
    <col min="10231" max="10231" width="14.140625" style="3" customWidth="1"/>
    <col min="10232" max="10232" width="26.140625" style="3" customWidth="1"/>
    <col min="10233" max="10233" width="9" style="3" customWidth="1"/>
    <col min="10234" max="10234" width="26.7109375" style="3" customWidth="1"/>
    <col min="10235" max="10469" width="9" style="3" customWidth="1"/>
    <col min="10470" max="10477" width="8.7109375" style="3"/>
    <col min="10478" max="10478" width="3" style="3" customWidth="1"/>
    <col min="10479" max="10479" width="29.42578125" style="3" customWidth="1"/>
    <col min="10480" max="10481" width="5.7109375" style="3" customWidth="1"/>
    <col min="10482" max="10483" width="12.28515625" style="3" customWidth="1"/>
    <col min="10484" max="10484" width="12.7109375" style="3" customWidth="1"/>
    <col min="10485" max="10485" width="24.140625" style="3" customWidth="1"/>
    <col min="10486" max="10486" width="15.28515625" style="3" customWidth="1"/>
    <col min="10487" max="10487" width="14.140625" style="3" customWidth="1"/>
    <col min="10488" max="10488" width="26.140625" style="3" customWidth="1"/>
    <col min="10489" max="10489" width="9" style="3" customWidth="1"/>
    <col min="10490" max="10490" width="26.7109375" style="3" customWidth="1"/>
    <col min="10491" max="10725" width="9" style="3" customWidth="1"/>
    <col min="10726" max="10733" width="8.7109375" style="3"/>
    <col min="10734" max="10734" width="3" style="3" customWidth="1"/>
    <col min="10735" max="10735" width="29.42578125" style="3" customWidth="1"/>
    <col min="10736" max="10737" width="5.7109375" style="3" customWidth="1"/>
    <col min="10738" max="10739" width="12.28515625" style="3" customWidth="1"/>
    <col min="10740" max="10740" width="12.7109375" style="3" customWidth="1"/>
    <col min="10741" max="10741" width="24.140625" style="3" customWidth="1"/>
    <col min="10742" max="10742" width="15.28515625" style="3" customWidth="1"/>
    <col min="10743" max="10743" width="14.140625" style="3" customWidth="1"/>
    <col min="10744" max="10744" width="26.140625" style="3" customWidth="1"/>
    <col min="10745" max="10745" width="9" style="3" customWidth="1"/>
    <col min="10746" max="10746" width="26.7109375" style="3" customWidth="1"/>
    <col min="10747" max="10981" width="9" style="3" customWidth="1"/>
    <col min="10982" max="10989" width="8.7109375" style="3"/>
    <col min="10990" max="10990" width="3" style="3" customWidth="1"/>
    <col min="10991" max="10991" width="29.42578125" style="3" customWidth="1"/>
    <col min="10992" max="10993" width="5.7109375" style="3" customWidth="1"/>
    <col min="10994" max="10995" width="12.28515625" style="3" customWidth="1"/>
    <col min="10996" max="10996" width="12.7109375" style="3" customWidth="1"/>
    <col min="10997" max="10997" width="24.140625" style="3" customWidth="1"/>
    <col min="10998" max="10998" width="15.28515625" style="3" customWidth="1"/>
    <col min="10999" max="10999" width="14.140625" style="3" customWidth="1"/>
    <col min="11000" max="11000" width="26.140625" style="3" customWidth="1"/>
    <col min="11001" max="11001" width="9" style="3" customWidth="1"/>
    <col min="11002" max="11002" width="26.7109375" style="3" customWidth="1"/>
    <col min="11003" max="11237" width="9" style="3" customWidth="1"/>
    <col min="11238" max="11245" width="8.7109375" style="3"/>
    <col min="11246" max="11246" width="3" style="3" customWidth="1"/>
    <col min="11247" max="11247" width="29.42578125" style="3" customWidth="1"/>
    <col min="11248" max="11249" width="5.7109375" style="3" customWidth="1"/>
    <col min="11250" max="11251" width="12.28515625" style="3" customWidth="1"/>
    <col min="11252" max="11252" width="12.7109375" style="3" customWidth="1"/>
    <col min="11253" max="11253" width="24.140625" style="3" customWidth="1"/>
    <col min="11254" max="11254" width="15.28515625" style="3" customWidth="1"/>
    <col min="11255" max="11255" width="14.140625" style="3" customWidth="1"/>
    <col min="11256" max="11256" width="26.140625" style="3" customWidth="1"/>
    <col min="11257" max="11257" width="9" style="3" customWidth="1"/>
    <col min="11258" max="11258" width="26.7109375" style="3" customWidth="1"/>
    <col min="11259" max="11493" width="9" style="3" customWidth="1"/>
    <col min="11494" max="11501" width="8.7109375" style="3"/>
    <col min="11502" max="11502" width="3" style="3" customWidth="1"/>
    <col min="11503" max="11503" width="29.42578125" style="3" customWidth="1"/>
    <col min="11504" max="11505" width="5.7109375" style="3" customWidth="1"/>
    <col min="11506" max="11507" width="12.28515625" style="3" customWidth="1"/>
    <col min="11508" max="11508" width="12.7109375" style="3" customWidth="1"/>
    <col min="11509" max="11509" width="24.140625" style="3" customWidth="1"/>
    <col min="11510" max="11510" width="15.28515625" style="3" customWidth="1"/>
    <col min="11511" max="11511" width="14.140625" style="3" customWidth="1"/>
    <col min="11512" max="11512" width="26.140625" style="3" customWidth="1"/>
    <col min="11513" max="11513" width="9" style="3" customWidth="1"/>
    <col min="11514" max="11514" width="26.7109375" style="3" customWidth="1"/>
    <col min="11515" max="11749" width="9" style="3" customWidth="1"/>
    <col min="11750" max="11757" width="8.7109375" style="3"/>
    <col min="11758" max="11758" width="3" style="3" customWidth="1"/>
    <col min="11759" max="11759" width="29.42578125" style="3" customWidth="1"/>
    <col min="11760" max="11761" width="5.7109375" style="3" customWidth="1"/>
    <col min="11762" max="11763" width="12.28515625" style="3" customWidth="1"/>
    <col min="11764" max="11764" width="12.7109375" style="3" customWidth="1"/>
    <col min="11765" max="11765" width="24.140625" style="3" customWidth="1"/>
    <col min="11766" max="11766" width="15.28515625" style="3" customWidth="1"/>
    <col min="11767" max="11767" width="14.140625" style="3" customWidth="1"/>
    <col min="11768" max="11768" width="26.140625" style="3" customWidth="1"/>
    <col min="11769" max="11769" width="9" style="3" customWidth="1"/>
    <col min="11770" max="11770" width="26.7109375" style="3" customWidth="1"/>
    <col min="11771" max="12005" width="9" style="3" customWidth="1"/>
    <col min="12006" max="12013" width="8.7109375" style="3"/>
    <col min="12014" max="12014" width="3" style="3" customWidth="1"/>
    <col min="12015" max="12015" width="29.42578125" style="3" customWidth="1"/>
    <col min="12016" max="12017" width="5.7109375" style="3" customWidth="1"/>
    <col min="12018" max="12019" width="12.28515625" style="3" customWidth="1"/>
    <col min="12020" max="12020" width="12.7109375" style="3" customWidth="1"/>
    <col min="12021" max="12021" width="24.140625" style="3" customWidth="1"/>
    <col min="12022" max="12022" width="15.28515625" style="3" customWidth="1"/>
    <col min="12023" max="12023" width="14.140625" style="3" customWidth="1"/>
    <col min="12024" max="12024" width="26.140625" style="3" customWidth="1"/>
    <col min="12025" max="12025" width="9" style="3" customWidth="1"/>
    <col min="12026" max="12026" width="26.7109375" style="3" customWidth="1"/>
    <col min="12027" max="12261" width="9" style="3" customWidth="1"/>
    <col min="12262" max="12269" width="8.7109375" style="3"/>
    <col min="12270" max="12270" width="3" style="3" customWidth="1"/>
    <col min="12271" max="12271" width="29.42578125" style="3" customWidth="1"/>
    <col min="12272" max="12273" width="5.7109375" style="3" customWidth="1"/>
    <col min="12274" max="12275" width="12.28515625" style="3" customWidth="1"/>
    <col min="12276" max="12276" width="12.7109375" style="3" customWidth="1"/>
    <col min="12277" max="12277" width="24.140625" style="3" customWidth="1"/>
    <col min="12278" max="12278" width="15.28515625" style="3" customWidth="1"/>
    <col min="12279" max="12279" width="14.140625" style="3" customWidth="1"/>
    <col min="12280" max="12280" width="26.140625" style="3" customWidth="1"/>
    <col min="12281" max="12281" width="9" style="3" customWidth="1"/>
    <col min="12282" max="12282" width="26.7109375" style="3" customWidth="1"/>
    <col min="12283" max="12517" width="9" style="3" customWidth="1"/>
    <col min="12518" max="12525" width="8.7109375" style="3"/>
    <col min="12526" max="12526" width="3" style="3" customWidth="1"/>
    <col min="12527" max="12527" width="29.42578125" style="3" customWidth="1"/>
    <col min="12528" max="12529" width="5.7109375" style="3" customWidth="1"/>
    <col min="12530" max="12531" width="12.28515625" style="3" customWidth="1"/>
    <col min="12532" max="12532" width="12.7109375" style="3" customWidth="1"/>
    <col min="12533" max="12533" width="24.140625" style="3" customWidth="1"/>
    <col min="12534" max="12534" width="15.28515625" style="3" customWidth="1"/>
    <col min="12535" max="12535" width="14.140625" style="3" customWidth="1"/>
    <col min="12536" max="12536" width="26.140625" style="3" customWidth="1"/>
    <col min="12537" max="12537" width="9" style="3" customWidth="1"/>
    <col min="12538" max="12538" width="26.7109375" style="3" customWidth="1"/>
    <col min="12539" max="12773" width="9" style="3" customWidth="1"/>
    <col min="12774" max="12781" width="8.7109375" style="3"/>
    <col min="12782" max="12782" width="3" style="3" customWidth="1"/>
    <col min="12783" max="12783" width="29.42578125" style="3" customWidth="1"/>
    <col min="12784" max="12785" width="5.7109375" style="3" customWidth="1"/>
    <col min="12786" max="12787" width="12.28515625" style="3" customWidth="1"/>
    <col min="12788" max="12788" width="12.7109375" style="3" customWidth="1"/>
    <col min="12789" max="12789" width="24.140625" style="3" customWidth="1"/>
    <col min="12790" max="12790" width="15.28515625" style="3" customWidth="1"/>
    <col min="12791" max="12791" width="14.140625" style="3" customWidth="1"/>
    <col min="12792" max="12792" width="26.140625" style="3" customWidth="1"/>
    <col min="12793" max="12793" width="9" style="3" customWidth="1"/>
    <col min="12794" max="12794" width="26.7109375" style="3" customWidth="1"/>
    <col min="12795" max="13029" width="9" style="3" customWidth="1"/>
    <col min="13030" max="13037" width="8.7109375" style="3"/>
    <col min="13038" max="13038" width="3" style="3" customWidth="1"/>
    <col min="13039" max="13039" width="29.42578125" style="3" customWidth="1"/>
    <col min="13040" max="13041" width="5.7109375" style="3" customWidth="1"/>
    <col min="13042" max="13043" width="12.28515625" style="3" customWidth="1"/>
    <col min="13044" max="13044" width="12.7109375" style="3" customWidth="1"/>
    <col min="13045" max="13045" width="24.140625" style="3" customWidth="1"/>
    <col min="13046" max="13046" width="15.28515625" style="3" customWidth="1"/>
    <col min="13047" max="13047" width="14.140625" style="3" customWidth="1"/>
    <col min="13048" max="13048" width="26.140625" style="3" customWidth="1"/>
    <col min="13049" max="13049" width="9" style="3" customWidth="1"/>
    <col min="13050" max="13050" width="26.7109375" style="3" customWidth="1"/>
    <col min="13051" max="13285" width="9" style="3" customWidth="1"/>
    <col min="13286" max="13293" width="8.7109375" style="3"/>
    <col min="13294" max="13294" width="3" style="3" customWidth="1"/>
    <col min="13295" max="13295" width="29.42578125" style="3" customWidth="1"/>
    <col min="13296" max="13297" width="5.7109375" style="3" customWidth="1"/>
    <col min="13298" max="13299" width="12.28515625" style="3" customWidth="1"/>
    <col min="13300" max="13300" width="12.7109375" style="3" customWidth="1"/>
    <col min="13301" max="13301" width="24.140625" style="3" customWidth="1"/>
    <col min="13302" max="13302" width="15.28515625" style="3" customWidth="1"/>
    <col min="13303" max="13303" width="14.140625" style="3" customWidth="1"/>
    <col min="13304" max="13304" width="26.140625" style="3" customWidth="1"/>
    <col min="13305" max="13305" width="9" style="3" customWidth="1"/>
    <col min="13306" max="13306" width="26.7109375" style="3" customWidth="1"/>
    <col min="13307" max="13541" width="9" style="3" customWidth="1"/>
    <col min="13542" max="13549" width="8.7109375" style="3"/>
    <col min="13550" max="13550" width="3" style="3" customWidth="1"/>
    <col min="13551" max="13551" width="29.42578125" style="3" customWidth="1"/>
    <col min="13552" max="13553" width="5.7109375" style="3" customWidth="1"/>
    <col min="13554" max="13555" width="12.28515625" style="3" customWidth="1"/>
    <col min="13556" max="13556" width="12.7109375" style="3" customWidth="1"/>
    <col min="13557" max="13557" width="24.140625" style="3" customWidth="1"/>
    <col min="13558" max="13558" width="15.28515625" style="3" customWidth="1"/>
    <col min="13559" max="13559" width="14.140625" style="3" customWidth="1"/>
    <col min="13560" max="13560" width="26.140625" style="3" customWidth="1"/>
    <col min="13561" max="13561" width="9" style="3" customWidth="1"/>
    <col min="13562" max="13562" width="26.7109375" style="3" customWidth="1"/>
    <col min="13563" max="13797" width="9" style="3" customWidth="1"/>
    <col min="13798" max="13805" width="8.7109375" style="3"/>
    <col min="13806" max="13806" width="3" style="3" customWidth="1"/>
    <col min="13807" max="13807" width="29.42578125" style="3" customWidth="1"/>
    <col min="13808" max="13809" width="5.7109375" style="3" customWidth="1"/>
    <col min="13810" max="13811" width="12.28515625" style="3" customWidth="1"/>
    <col min="13812" max="13812" width="12.7109375" style="3" customWidth="1"/>
    <col min="13813" max="13813" width="24.140625" style="3" customWidth="1"/>
    <col min="13814" max="13814" width="15.28515625" style="3" customWidth="1"/>
    <col min="13815" max="13815" width="14.140625" style="3" customWidth="1"/>
    <col min="13816" max="13816" width="26.140625" style="3" customWidth="1"/>
    <col min="13817" max="13817" width="9" style="3" customWidth="1"/>
    <col min="13818" max="13818" width="26.7109375" style="3" customWidth="1"/>
    <col min="13819" max="14053" width="9" style="3" customWidth="1"/>
    <col min="14054" max="14061" width="8.7109375" style="3"/>
    <col min="14062" max="14062" width="3" style="3" customWidth="1"/>
    <col min="14063" max="14063" width="29.42578125" style="3" customWidth="1"/>
    <col min="14064" max="14065" width="5.7109375" style="3" customWidth="1"/>
    <col min="14066" max="14067" width="12.28515625" style="3" customWidth="1"/>
    <col min="14068" max="14068" width="12.7109375" style="3" customWidth="1"/>
    <col min="14069" max="14069" width="24.140625" style="3" customWidth="1"/>
    <col min="14070" max="14070" width="15.28515625" style="3" customWidth="1"/>
    <col min="14071" max="14071" width="14.140625" style="3" customWidth="1"/>
    <col min="14072" max="14072" width="26.140625" style="3" customWidth="1"/>
    <col min="14073" max="14073" width="9" style="3" customWidth="1"/>
    <col min="14074" max="14074" width="26.7109375" style="3" customWidth="1"/>
    <col min="14075" max="14309" width="9" style="3" customWidth="1"/>
    <col min="14310" max="14317" width="8.7109375" style="3"/>
    <col min="14318" max="14318" width="3" style="3" customWidth="1"/>
    <col min="14319" max="14319" width="29.42578125" style="3" customWidth="1"/>
    <col min="14320" max="14321" width="5.7109375" style="3" customWidth="1"/>
    <col min="14322" max="14323" width="12.28515625" style="3" customWidth="1"/>
    <col min="14324" max="14324" width="12.7109375" style="3" customWidth="1"/>
    <col min="14325" max="14325" width="24.140625" style="3" customWidth="1"/>
    <col min="14326" max="14326" width="15.28515625" style="3" customWidth="1"/>
    <col min="14327" max="14327" width="14.140625" style="3" customWidth="1"/>
    <col min="14328" max="14328" width="26.140625" style="3" customWidth="1"/>
    <col min="14329" max="14329" width="9" style="3" customWidth="1"/>
    <col min="14330" max="14330" width="26.7109375" style="3" customWidth="1"/>
    <col min="14331" max="14565" width="9" style="3" customWidth="1"/>
    <col min="14566" max="14573" width="8.7109375" style="3"/>
    <col min="14574" max="14574" width="3" style="3" customWidth="1"/>
    <col min="14575" max="14575" width="29.42578125" style="3" customWidth="1"/>
    <col min="14576" max="14577" width="5.7109375" style="3" customWidth="1"/>
    <col min="14578" max="14579" width="12.28515625" style="3" customWidth="1"/>
    <col min="14580" max="14580" width="12.7109375" style="3" customWidth="1"/>
    <col min="14581" max="14581" width="24.140625" style="3" customWidth="1"/>
    <col min="14582" max="14582" width="15.28515625" style="3" customWidth="1"/>
    <col min="14583" max="14583" width="14.140625" style="3" customWidth="1"/>
    <col min="14584" max="14584" width="26.140625" style="3" customWidth="1"/>
    <col min="14585" max="14585" width="9" style="3" customWidth="1"/>
    <col min="14586" max="14586" width="26.7109375" style="3" customWidth="1"/>
    <col min="14587" max="14821" width="9" style="3" customWidth="1"/>
    <col min="14822" max="14829" width="8.7109375" style="3"/>
    <col min="14830" max="14830" width="3" style="3" customWidth="1"/>
    <col min="14831" max="14831" width="29.42578125" style="3" customWidth="1"/>
    <col min="14832" max="14833" width="5.7109375" style="3" customWidth="1"/>
    <col min="14834" max="14835" width="12.28515625" style="3" customWidth="1"/>
    <col min="14836" max="14836" width="12.7109375" style="3" customWidth="1"/>
    <col min="14837" max="14837" width="24.140625" style="3" customWidth="1"/>
    <col min="14838" max="14838" width="15.28515625" style="3" customWidth="1"/>
    <col min="14839" max="14839" width="14.140625" style="3" customWidth="1"/>
    <col min="14840" max="14840" width="26.140625" style="3" customWidth="1"/>
    <col min="14841" max="14841" width="9" style="3" customWidth="1"/>
    <col min="14842" max="14842" width="26.7109375" style="3" customWidth="1"/>
    <col min="14843" max="15077" width="9" style="3" customWidth="1"/>
    <col min="15078" max="15085" width="8.7109375" style="3"/>
    <col min="15086" max="15086" width="3" style="3" customWidth="1"/>
    <col min="15087" max="15087" width="29.42578125" style="3" customWidth="1"/>
    <col min="15088" max="15089" width="5.7109375" style="3" customWidth="1"/>
    <col min="15090" max="15091" width="12.28515625" style="3" customWidth="1"/>
    <col min="15092" max="15092" width="12.7109375" style="3" customWidth="1"/>
    <col min="15093" max="15093" width="24.140625" style="3" customWidth="1"/>
    <col min="15094" max="15094" width="15.28515625" style="3" customWidth="1"/>
    <col min="15095" max="15095" width="14.140625" style="3" customWidth="1"/>
    <col min="15096" max="15096" width="26.140625" style="3" customWidth="1"/>
    <col min="15097" max="15097" width="9" style="3" customWidth="1"/>
    <col min="15098" max="15098" width="26.7109375" style="3" customWidth="1"/>
    <col min="15099" max="15333" width="9" style="3" customWidth="1"/>
    <col min="15334" max="15341" width="8.7109375" style="3"/>
    <col min="15342" max="15342" width="3" style="3" customWidth="1"/>
    <col min="15343" max="15343" width="29.42578125" style="3" customWidth="1"/>
    <col min="15344" max="15345" width="5.7109375" style="3" customWidth="1"/>
    <col min="15346" max="15347" width="12.28515625" style="3" customWidth="1"/>
    <col min="15348" max="15348" width="12.7109375" style="3" customWidth="1"/>
    <col min="15349" max="15349" width="24.140625" style="3" customWidth="1"/>
    <col min="15350" max="15350" width="15.28515625" style="3" customWidth="1"/>
    <col min="15351" max="15351" width="14.140625" style="3" customWidth="1"/>
    <col min="15352" max="15352" width="26.140625" style="3" customWidth="1"/>
    <col min="15353" max="15353" width="9" style="3" customWidth="1"/>
    <col min="15354" max="15354" width="26.7109375" style="3" customWidth="1"/>
    <col min="15355" max="15589" width="9" style="3" customWidth="1"/>
    <col min="15590" max="15597" width="8.7109375" style="3"/>
    <col min="15598" max="15598" width="3" style="3" customWidth="1"/>
    <col min="15599" max="15599" width="29.42578125" style="3" customWidth="1"/>
    <col min="15600" max="15601" width="5.7109375" style="3" customWidth="1"/>
    <col min="15602" max="15603" width="12.28515625" style="3" customWidth="1"/>
    <col min="15604" max="15604" width="12.7109375" style="3" customWidth="1"/>
    <col min="15605" max="15605" width="24.140625" style="3" customWidth="1"/>
    <col min="15606" max="15606" width="15.28515625" style="3" customWidth="1"/>
    <col min="15607" max="15607" width="14.140625" style="3" customWidth="1"/>
    <col min="15608" max="15608" width="26.140625" style="3" customWidth="1"/>
    <col min="15609" max="15609" width="9" style="3" customWidth="1"/>
    <col min="15610" max="15610" width="26.7109375" style="3" customWidth="1"/>
    <col min="15611" max="15845" width="9" style="3" customWidth="1"/>
    <col min="15846" max="15853" width="8.7109375" style="3"/>
    <col min="15854" max="15854" width="3" style="3" customWidth="1"/>
    <col min="15855" max="15855" width="29.42578125" style="3" customWidth="1"/>
    <col min="15856" max="15857" width="5.7109375" style="3" customWidth="1"/>
    <col min="15858" max="15859" width="12.28515625" style="3" customWidth="1"/>
    <col min="15860" max="15860" width="12.7109375" style="3" customWidth="1"/>
    <col min="15861" max="15861" width="24.140625" style="3" customWidth="1"/>
    <col min="15862" max="15862" width="15.28515625" style="3" customWidth="1"/>
    <col min="15863" max="15863" width="14.140625" style="3" customWidth="1"/>
    <col min="15864" max="15864" width="26.140625" style="3" customWidth="1"/>
    <col min="15865" max="15865" width="9" style="3" customWidth="1"/>
    <col min="15866" max="15866" width="26.7109375" style="3" customWidth="1"/>
    <col min="15867" max="16101" width="9" style="3" customWidth="1"/>
    <col min="16102" max="16109" width="8.7109375" style="3"/>
    <col min="16110" max="16110" width="3" style="3" customWidth="1"/>
    <col min="16111" max="16111" width="29.42578125" style="3" customWidth="1"/>
    <col min="16112" max="16113" width="5.7109375" style="3" customWidth="1"/>
    <col min="16114" max="16115" width="12.28515625" style="3" customWidth="1"/>
    <col min="16116" max="16116" width="12.7109375" style="3" customWidth="1"/>
    <col min="16117" max="16117" width="24.140625" style="3" customWidth="1"/>
    <col min="16118" max="16118" width="15.28515625" style="3" customWidth="1"/>
    <col min="16119" max="16119" width="14.140625" style="3" customWidth="1"/>
    <col min="16120" max="16120" width="26.140625" style="3" customWidth="1"/>
    <col min="16121" max="16121" width="9" style="3" customWidth="1"/>
    <col min="16122" max="16122" width="26.7109375" style="3" customWidth="1"/>
    <col min="16123" max="16357" width="9" style="3" customWidth="1"/>
    <col min="16358" max="16384" width="8.7109375" style="3"/>
  </cols>
  <sheetData>
    <row r="1" spans="1:240" ht="2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240" ht="23.25" customHeight="1">
      <c r="A2" s="80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HY2" s="1"/>
      <c r="HZ2" s="1"/>
      <c r="IA2" s="1"/>
      <c r="IB2" s="1"/>
      <c r="IC2" s="1"/>
      <c r="ID2" s="1"/>
      <c r="IE2" s="1"/>
      <c r="IF2" s="1"/>
    </row>
    <row r="3" spans="1:240" ht="12.75" customHeight="1">
      <c r="A3" s="4"/>
      <c r="B3" s="5"/>
      <c r="C3" s="82" t="s">
        <v>1</v>
      </c>
      <c r="D3" s="82"/>
      <c r="E3" s="82"/>
      <c r="F3" s="82"/>
      <c r="G3" s="82"/>
      <c r="H3" s="82"/>
      <c r="I3" s="82"/>
      <c r="J3" s="82"/>
      <c r="K3" s="82"/>
    </row>
    <row r="4" spans="1:240" ht="58.5" customHeight="1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</row>
    <row r="5" spans="1:240" ht="15" customHeight="1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</row>
    <row r="6" spans="1:240" ht="25.5" customHeight="1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</row>
    <row r="7" spans="1:240" ht="9" customHeight="1">
      <c r="A7" s="3"/>
      <c r="B7" s="3"/>
      <c r="C7" s="6"/>
      <c r="D7" s="67"/>
      <c r="E7" s="67"/>
      <c r="F7" s="67"/>
      <c r="G7" s="67"/>
      <c r="H7" s="67"/>
      <c r="I7" s="67"/>
      <c r="J7" s="7"/>
      <c r="K7" s="7"/>
      <c r="L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</row>
    <row r="8" spans="1:240" ht="39" customHeight="1">
      <c r="A8" s="68" t="s">
        <v>5</v>
      </c>
      <c r="B8" s="68" t="s">
        <v>6</v>
      </c>
      <c r="C8" s="69" t="s">
        <v>20</v>
      </c>
      <c r="D8" s="68" t="s">
        <v>7</v>
      </c>
      <c r="E8" s="68" t="s">
        <v>8</v>
      </c>
      <c r="F8" s="68" t="s">
        <v>9</v>
      </c>
      <c r="G8" s="68"/>
      <c r="H8" s="68"/>
      <c r="I8" s="72" t="s">
        <v>10</v>
      </c>
      <c r="J8" s="72"/>
      <c r="K8" s="72"/>
      <c r="L8" s="68" t="s">
        <v>11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</row>
    <row r="9" spans="1:240" ht="57" customHeight="1">
      <c r="A9" s="68"/>
      <c r="B9" s="68"/>
      <c r="C9" s="70"/>
      <c r="D9" s="71"/>
      <c r="E9" s="68"/>
      <c r="F9" s="8" t="s">
        <v>37</v>
      </c>
      <c r="G9" s="8" t="s">
        <v>38</v>
      </c>
      <c r="H9" s="8" t="s">
        <v>39</v>
      </c>
      <c r="I9" s="9" t="s">
        <v>12</v>
      </c>
      <c r="J9" s="9" t="s">
        <v>13</v>
      </c>
      <c r="K9" s="9" t="s">
        <v>14</v>
      </c>
      <c r="L9" s="68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</row>
    <row r="10" spans="1:240" ht="44.25" customHeight="1">
      <c r="A10" s="9">
        <v>1</v>
      </c>
      <c r="B10" s="41" t="s">
        <v>36</v>
      </c>
      <c r="C10" s="43" t="s">
        <v>22</v>
      </c>
      <c r="D10" s="42" t="s">
        <v>25</v>
      </c>
      <c r="E10" s="38">
        <v>15</v>
      </c>
      <c r="F10" s="10">
        <v>44.5</v>
      </c>
      <c r="G10" s="10">
        <v>46.45</v>
      </c>
      <c r="H10" s="10">
        <v>45.43</v>
      </c>
      <c r="I10" s="11">
        <f t="shared" ref="I10:I41" si="0">ROUND((AVERAGE(F10:H10)),2)</f>
        <v>45.46</v>
      </c>
      <c r="J10" s="11">
        <f t="shared" ref="J10:J41" si="1">STDEVA(F10:H10)</f>
        <v>0.97534609242053305</v>
      </c>
      <c r="K10" s="11">
        <f t="shared" ref="K10:K41" si="2">J10/I10*100</f>
        <v>2.1455039428520304</v>
      </c>
      <c r="L10" s="11">
        <f t="shared" ref="L10:L41" si="3">ROUND((E10*I10),2)</f>
        <v>681.9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</row>
    <row r="11" spans="1:240" ht="67.5" customHeight="1">
      <c r="A11" s="9">
        <v>2</v>
      </c>
      <c r="B11" s="41" t="s">
        <v>40</v>
      </c>
      <c r="C11" s="43" t="s">
        <v>23</v>
      </c>
      <c r="D11" s="42" t="s">
        <v>26</v>
      </c>
      <c r="E11" s="38">
        <v>5</v>
      </c>
      <c r="F11" s="10">
        <v>258</v>
      </c>
      <c r="G11" s="10">
        <v>260.05</v>
      </c>
      <c r="H11" s="10">
        <v>259.02999999999997</v>
      </c>
      <c r="I11" s="11">
        <f t="shared" si="0"/>
        <v>259.02999999999997</v>
      </c>
      <c r="J11" s="11">
        <f t="shared" si="1"/>
        <v>1.0250040650325953</v>
      </c>
      <c r="K11" s="11">
        <f t="shared" si="2"/>
        <v>0.39570863028706926</v>
      </c>
      <c r="L11" s="11">
        <f t="shared" si="3"/>
        <v>1295.1500000000001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</row>
    <row r="12" spans="1:240" ht="33.75" customHeight="1">
      <c r="A12" s="9">
        <v>3</v>
      </c>
      <c r="B12" s="41" t="s">
        <v>41</v>
      </c>
      <c r="C12" s="43" t="s">
        <v>24</v>
      </c>
      <c r="D12" s="42" t="s">
        <v>26</v>
      </c>
      <c r="E12" s="38">
        <v>2</v>
      </c>
      <c r="F12" s="10">
        <v>1010.4</v>
      </c>
      <c r="G12" s="10">
        <v>1012.45</v>
      </c>
      <c r="H12" s="10">
        <v>1011.43</v>
      </c>
      <c r="I12" s="11">
        <f t="shared" si="0"/>
        <v>1011.43</v>
      </c>
      <c r="J12" s="11">
        <f t="shared" si="1"/>
        <v>1.0250040650326238</v>
      </c>
      <c r="K12" s="11">
        <f t="shared" si="2"/>
        <v>0.10134206668109744</v>
      </c>
      <c r="L12" s="11">
        <f t="shared" si="3"/>
        <v>2022.86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</row>
    <row r="13" spans="1:240" ht="94.5" customHeight="1">
      <c r="A13" s="9">
        <v>4</v>
      </c>
      <c r="B13" s="41" t="s">
        <v>42</v>
      </c>
      <c r="C13" s="44" t="s">
        <v>34</v>
      </c>
      <c r="D13" s="42" t="s">
        <v>26</v>
      </c>
      <c r="E13" s="38">
        <v>5</v>
      </c>
      <c r="F13" s="10">
        <v>104.4</v>
      </c>
      <c r="G13" s="10">
        <v>106.45</v>
      </c>
      <c r="H13" s="10">
        <v>105.43</v>
      </c>
      <c r="I13" s="11">
        <f t="shared" si="0"/>
        <v>105.43</v>
      </c>
      <c r="J13" s="11">
        <f t="shared" si="1"/>
        <v>1.0250040650325882</v>
      </c>
      <c r="K13" s="11">
        <f t="shared" si="2"/>
        <v>0.97221290432759955</v>
      </c>
      <c r="L13" s="11">
        <f t="shared" si="3"/>
        <v>527.15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</row>
    <row r="14" spans="1:240" ht="27.75" customHeight="1">
      <c r="A14" s="9">
        <v>5</v>
      </c>
      <c r="B14" s="31" t="s">
        <v>44</v>
      </c>
      <c r="C14" s="45" t="s">
        <v>43</v>
      </c>
      <c r="D14" s="40" t="s">
        <v>26</v>
      </c>
      <c r="E14" s="38">
        <v>400</v>
      </c>
      <c r="F14" s="10">
        <v>5.29</v>
      </c>
      <c r="G14" s="10">
        <v>7.34</v>
      </c>
      <c r="H14" s="10">
        <v>6.32</v>
      </c>
      <c r="I14" s="11">
        <f t="shared" si="0"/>
        <v>6.32</v>
      </c>
      <c r="J14" s="11">
        <f t="shared" si="1"/>
        <v>1.0250040650325951</v>
      </c>
      <c r="K14" s="11">
        <f t="shared" si="2"/>
        <v>16.218418750515745</v>
      </c>
      <c r="L14" s="11">
        <f t="shared" si="3"/>
        <v>2528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</row>
    <row r="15" spans="1:240" ht="74.25" customHeight="1">
      <c r="A15" s="9">
        <v>6</v>
      </c>
      <c r="B15" s="32" t="s">
        <v>46</v>
      </c>
      <c r="C15" s="46" t="s">
        <v>45</v>
      </c>
      <c r="D15" s="40" t="s">
        <v>25</v>
      </c>
      <c r="E15" s="38">
        <v>200</v>
      </c>
      <c r="F15" s="10">
        <v>2.52</v>
      </c>
      <c r="G15" s="10">
        <v>4.57</v>
      </c>
      <c r="H15" s="10">
        <v>3.55</v>
      </c>
      <c r="I15" s="11">
        <f t="shared" si="0"/>
        <v>3.55</v>
      </c>
      <c r="J15" s="11">
        <f t="shared" si="1"/>
        <v>1.0250040650325898</v>
      </c>
      <c r="K15" s="11">
        <f t="shared" si="2"/>
        <v>28.873353944579993</v>
      </c>
      <c r="L15" s="11">
        <f t="shared" si="3"/>
        <v>710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</row>
    <row r="16" spans="1:240" ht="55.5" customHeight="1">
      <c r="A16" s="9">
        <v>7</v>
      </c>
      <c r="B16" s="29" t="s">
        <v>46</v>
      </c>
      <c r="C16" s="50" t="s">
        <v>47</v>
      </c>
      <c r="D16" s="40" t="s">
        <v>27</v>
      </c>
      <c r="E16" s="38">
        <v>5</v>
      </c>
      <c r="F16" s="10">
        <v>22.8</v>
      </c>
      <c r="G16" s="10">
        <v>24.85</v>
      </c>
      <c r="H16" s="10">
        <v>23.83</v>
      </c>
      <c r="I16" s="11">
        <f t="shared" si="0"/>
        <v>23.83</v>
      </c>
      <c r="J16" s="11">
        <f t="shared" si="1"/>
        <v>1.02500406503259</v>
      </c>
      <c r="K16" s="11">
        <f t="shared" si="2"/>
        <v>4.3013179397087287</v>
      </c>
      <c r="L16" s="11">
        <f t="shared" si="3"/>
        <v>119.15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</row>
    <row r="17" spans="1:17" s="3" customFormat="1" ht="42.75" customHeight="1">
      <c r="A17" s="9">
        <v>8</v>
      </c>
      <c r="B17" s="32" t="s">
        <v>104</v>
      </c>
      <c r="C17" s="46" t="s">
        <v>48</v>
      </c>
      <c r="D17" s="40" t="s">
        <v>28</v>
      </c>
      <c r="E17" s="38">
        <v>10</v>
      </c>
      <c r="F17" s="10">
        <v>339.2</v>
      </c>
      <c r="G17" s="10">
        <v>341.25</v>
      </c>
      <c r="H17" s="10">
        <v>340.23</v>
      </c>
      <c r="I17" s="11">
        <f t="shared" si="0"/>
        <v>340.23</v>
      </c>
      <c r="J17" s="11">
        <f t="shared" si="1"/>
        <v>1.0250040650325953</v>
      </c>
      <c r="K17" s="11">
        <f t="shared" si="2"/>
        <v>0.30126798490215306</v>
      </c>
      <c r="L17" s="11">
        <f t="shared" si="3"/>
        <v>3402.3</v>
      </c>
      <c r="M17" s="2"/>
      <c r="N17" s="2"/>
      <c r="O17" s="2"/>
      <c r="P17" s="2"/>
      <c r="Q17" s="2"/>
    </row>
    <row r="18" spans="1:17" s="3" customFormat="1" ht="43.5" customHeight="1">
      <c r="A18" s="9">
        <v>9</v>
      </c>
      <c r="B18" s="37" t="s">
        <v>50</v>
      </c>
      <c r="C18" s="47" t="s">
        <v>49</v>
      </c>
      <c r="D18" s="40" t="s">
        <v>29</v>
      </c>
      <c r="E18" s="38">
        <v>600</v>
      </c>
      <c r="F18" s="10">
        <v>1.48</v>
      </c>
      <c r="G18" s="10">
        <v>2.8</v>
      </c>
      <c r="H18" s="10">
        <v>2.5099999999999998</v>
      </c>
      <c r="I18" s="11">
        <f t="shared" si="0"/>
        <v>2.2599999999999998</v>
      </c>
      <c r="J18" s="11">
        <f t="shared" si="1"/>
        <v>0.69370983367207206</v>
      </c>
      <c r="K18" s="11">
        <f t="shared" si="2"/>
        <v>30.695125383720008</v>
      </c>
      <c r="L18" s="11">
        <f t="shared" si="3"/>
        <v>1356</v>
      </c>
      <c r="M18" s="2"/>
      <c r="N18" s="2"/>
      <c r="O18" s="2"/>
      <c r="P18" s="2"/>
      <c r="Q18" s="2"/>
    </row>
    <row r="19" spans="1:17" s="3" customFormat="1" ht="28.5" customHeight="1">
      <c r="A19" s="9">
        <v>10</v>
      </c>
      <c r="B19" s="29" t="s">
        <v>52</v>
      </c>
      <c r="C19" s="47" t="s">
        <v>51</v>
      </c>
      <c r="D19" s="40" t="s">
        <v>26</v>
      </c>
      <c r="E19" s="38">
        <v>200</v>
      </c>
      <c r="F19" s="10">
        <v>2.36</v>
      </c>
      <c r="G19" s="10">
        <v>4.41</v>
      </c>
      <c r="H19" s="10">
        <v>3.39</v>
      </c>
      <c r="I19" s="11">
        <f t="shared" si="0"/>
        <v>3.39</v>
      </c>
      <c r="J19" s="11">
        <f t="shared" si="1"/>
        <v>1.0250040650325898</v>
      </c>
      <c r="K19" s="11">
        <f t="shared" si="2"/>
        <v>30.236108113055742</v>
      </c>
      <c r="L19" s="11">
        <f t="shared" si="3"/>
        <v>678</v>
      </c>
      <c r="M19" s="2"/>
      <c r="N19" s="2"/>
      <c r="O19" s="2"/>
      <c r="P19" s="2"/>
      <c r="Q19" s="2"/>
    </row>
    <row r="20" spans="1:17" s="3" customFormat="1" ht="52.5" customHeight="1">
      <c r="A20" s="9">
        <v>11</v>
      </c>
      <c r="B20" s="32" t="s">
        <v>54</v>
      </c>
      <c r="C20" s="47" t="s">
        <v>53</v>
      </c>
      <c r="D20" s="40" t="s">
        <v>26</v>
      </c>
      <c r="E20" s="38">
        <v>200</v>
      </c>
      <c r="F20" s="10">
        <v>6.36</v>
      </c>
      <c r="G20" s="10">
        <v>8.41</v>
      </c>
      <c r="H20" s="10">
        <v>7.39</v>
      </c>
      <c r="I20" s="11">
        <f t="shared" si="0"/>
        <v>7.39</v>
      </c>
      <c r="J20" s="11">
        <f t="shared" si="1"/>
        <v>1.0250040650325916</v>
      </c>
      <c r="K20" s="11">
        <f t="shared" si="2"/>
        <v>13.870149729805028</v>
      </c>
      <c r="L20" s="11">
        <f t="shared" si="3"/>
        <v>1478</v>
      </c>
      <c r="M20" s="2"/>
      <c r="N20" s="2"/>
      <c r="O20" s="2"/>
      <c r="P20" s="2"/>
      <c r="Q20" s="2"/>
    </row>
    <row r="21" spans="1:17" s="3" customFormat="1" ht="50.25" customHeight="1">
      <c r="A21" s="9">
        <v>12</v>
      </c>
      <c r="B21" s="33" t="s">
        <v>56</v>
      </c>
      <c r="C21" s="48" t="s">
        <v>55</v>
      </c>
      <c r="D21" s="40" t="s">
        <v>26</v>
      </c>
      <c r="E21" s="38">
        <v>100</v>
      </c>
      <c r="F21" s="10">
        <v>6.36</v>
      </c>
      <c r="G21" s="10">
        <v>8.41</v>
      </c>
      <c r="H21" s="10">
        <v>7.39</v>
      </c>
      <c r="I21" s="11">
        <f t="shared" si="0"/>
        <v>7.39</v>
      </c>
      <c r="J21" s="11">
        <f t="shared" si="1"/>
        <v>1.0250040650325916</v>
      </c>
      <c r="K21" s="11">
        <f t="shared" si="2"/>
        <v>13.870149729805028</v>
      </c>
      <c r="L21" s="11">
        <f t="shared" si="3"/>
        <v>739</v>
      </c>
      <c r="M21" s="2"/>
      <c r="N21" s="2"/>
      <c r="O21" s="2"/>
      <c r="P21" s="2"/>
      <c r="Q21" s="2"/>
    </row>
    <row r="22" spans="1:17" s="3" customFormat="1" ht="45.75" customHeight="1">
      <c r="A22" s="9">
        <v>13</v>
      </c>
      <c r="B22" s="9" t="s">
        <v>58</v>
      </c>
      <c r="C22" s="47" t="s">
        <v>57</v>
      </c>
      <c r="D22" s="40" t="s">
        <v>25</v>
      </c>
      <c r="E22" s="38">
        <v>100</v>
      </c>
      <c r="F22" s="10">
        <v>6.36</v>
      </c>
      <c r="G22" s="10">
        <v>8.41</v>
      </c>
      <c r="H22" s="10">
        <v>7.39</v>
      </c>
      <c r="I22" s="11">
        <f t="shared" si="0"/>
        <v>7.39</v>
      </c>
      <c r="J22" s="11">
        <f t="shared" si="1"/>
        <v>1.0250040650325916</v>
      </c>
      <c r="K22" s="11">
        <f t="shared" si="2"/>
        <v>13.870149729805028</v>
      </c>
      <c r="L22" s="11">
        <f t="shared" si="3"/>
        <v>739</v>
      </c>
      <c r="M22" s="2"/>
      <c r="N22" s="2"/>
      <c r="O22" s="2"/>
      <c r="P22" s="2"/>
      <c r="Q22" s="2"/>
    </row>
    <row r="23" spans="1:17" s="3" customFormat="1" ht="42" customHeight="1">
      <c r="A23" s="9">
        <v>14</v>
      </c>
      <c r="B23" s="9" t="s">
        <v>60</v>
      </c>
      <c r="C23" s="47" t="s">
        <v>59</v>
      </c>
      <c r="D23" s="40" t="s">
        <v>26</v>
      </c>
      <c r="E23" s="38">
        <v>2000</v>
      </c>
      <c r="F23" s="10">
        <v>19.8</v>
      </c>
      <c r="G23" s="10">
        <v>21.85</v>
      </c>
      <c r="H23" s="10">
        <v>20.83</v>
      </c>
      <c r="I23" s="11">
        <f t="shared" si="0"/>
        <v>20.83</v>
      </c>
      <c r="J23" s="11">
        <f t="shared" si="1"/>
        <v>1.02500406503259</v>
      </c>
      <c r="K23" s="11">
        <f t="shared" si="2"/>
        <v>4.9208068412510322</v>
      </c>
      <c r="L23" s="11">
        <f t="shared" si="3"/>
        <v>41660</v>
      </c>
      <c r="M23" s="2"/>
      <c r="N23" s="2"/>
      <c r="O23" s="2"/>
      <c r="P23" s="2"/>
      <c r="Q23" s="2"/>
    </row>
    <row r="24" spans="1:17" s="3" customFormat="1" ht="57" customHeight="1">
      <c r="A24" s="9">
        <v>15</v>
      </c>
      <c r="B24" s="32" t="s">
        <v>60</v>
      </c>
      <c r="C24" s="47" t="s">
        <v>61</v>
      </c>
      <c r="D24" s="40" t="s">
        <v>30</v>
      </c>
      <c r="E24" s="38">
        <v>2</v>
      </c>
      <c r="F24" s="10">
        <v>1020</v>
      </c>
      <c r="G24" s="10">
        <v>1022.05</v>
      </c>
      <c r="H24" s="10">
        <v>1021.03</v>
      </c>
      <c r="I24" s="11">
        <f t="shared" si="0"/>
        <v>1021.03</v>
      </c>
      <c r="J24" s="11">
        <f t="shared" si="1"/>
        <v>1.0250040650325669</v>
      </c>
      <c r="K24" s="11">
        <f t="shared" si="2"/>
        <v>0.10038922118180338</v>
      </c>
      <c r="L24" s="11">
        <f t="shared" si="3"/>
        <v>2042.06</v>
      </c>
      <c r="M24" s="2"/>
      <c r="N24" s="2"/>
      <c r="O24" s="2"/>
      <c r="P24" s="2"/>
      <c r="Q24" s="2"/>
    </row>
    <row r="25" spans="1:17" s="3" customFormat="1" ht="57" customHeight="1">
      <c r="A25" s="9">
        <v>16</v>
      </c>
      <c r="B25" s="32" t="s">
        <v>63</v>
      </c>
      <c r="C25" s="47" t="s">
        <v>62</v>
      </c>
      <c r="D25" s="40" t="s">
        <v>31</v>
      </c>
      <c r="E25" s="38">
        <v>8</v>
      </c>
      <c r="F25" s="10">
        <v>482</v>
      </c>
      <c r="G25" s="10">
        <v>484.05</v>
      </c>
      <c r="H25" s="10">
        <v>483.03</v>
      </c>
      <c r="I25" s="11">
        <f t="shared" si="0"/>
        <v>483.03</v>
      </c>
      <c r="J25" s="11">
        <f t="shared" si="1"/>
        <v>1.0250040650325953</v>
      </c>
      <c r="K25" s="11">
        <f t="shared" si="2"/>
        <v>0.2122029822231736</v>
      </c>
      <c r="L25" s="11">
        <f t="shared" si="3"/>
        <v>3864.24</v>
      </c>
      <c r="M25" s="2"/>
      <c r="N25" s="2"/>
      <c r="O25" s="2"/>
      <c r="P25" s="2"/>
      <c r="Q25" s="2"/>
    </row>
    <row r="26" spans="1:17" s="3" customFormat="1" ht="43.5" customHeight="1">
      <c r="A26" s="9">
        <v>17</v>
      </c>
      <c r="B26" s="32" t="s">
        <v>104</v>
      </c>
      <c r="C26" s="47" t="s">
        <v>64</v>
      </c>
      <c r="D26" s="40" t="s">
        <v>26</v>
      </c>
      <c r="E26" s="38">
        <v>1200</v>
      </c>
      <c r="F26" s="10">
        <v>1.62</v>
      </c>
      <c r="G26" s="10">
        <v>2.8</v>
      </c>
      <c r="H26" s="10">
        <v>2.65</v>
      </c>
      <c r="I26" s="11">
        <f t="shared" si="0"/>
        <v>2.36</v>
      </c>
      <c r="J26" s="11">
        <f t="shared" si="1"/>
        <v>0.64236542040596489</v>
      </c>
      <c r="K26" s="11">
        <f t="shared" si="2"/>
        <v>27.218873746015465</v>
      </c>
      <c r="L26" s="11">
        <f t="shared" si="3"/>
        <v>2832</v>
      </c>
      <c r="M26" s="2"/>
      <c r="N26" s="2"/>
      <c r="O26" s="2"/>
      <c r="P26" s="2"/>
      <c r="Q26" s="2"/>
    </row>
    <row r="27" spans="1:17" s="3" customFormat="1" ht="42.75" customHeight="1">
      <c r="A27" s="9">
        <v>18</v>
      </c>
      <c r="B27" s="32" t="s">
        <v>104</v>
      </c>
      <c r="C27" s="47" t="s">
        <v>65</v>
      </c>
      <c r="D27" s="40" t="s">
        <v>25</v>
      </c>
      <c r="E27" s="38">
        <v>1000</v>
      </c>
      <c r="F27" s="10">
        <v>3.52</v>
      </c>
      <c r="G27" s="10">
        <v>5.57</v>
      </c>
      <c r="H27" s="10">
        <v>4.55</v>
      </c>
      <c r="I27" s="11">
        <f t="shared" si="0"/>
        <v>4.55</v>
      </c>
      <c r="J27" s="11">
        <f t="shared" si="1"/>
        <v>1.0250040650325882</v>
      </c>
      <c r="K27" s="11">
        <f t="shared" si="2"/>
        <v>22.527561868848096</v>
      </c>
      <c r="L27" s="11">
        <f t="shared" si="3"/>
        <v>4550</v>
      </c>
      <c r="M27" s="2"/>
      <c r="N27" s="2"/>
      <c r="O27" s="2"/>
      <c r="P27" s="2"/>
      <c r="Q27" s="2"/>
    </row>
    <row r="28" spans="1:17" s="3" customFormat="1" ht="40.5" customHeight="1">
      <c r="A28" s="9">
        <v>19</v>
      </c>
      <c r="B28" s="32" t="s">
        <v>104</v>
      </c>
      <c r="C28" s="47" t="s">
        <v>66</v>
      </c>
      <c r="D28" s="40" t="s">
        <v>25</v>
      </c>
      <c r="E28" s="38">
        <v>1000</v>
      </c>
      <c r="F28" s="10">
        <v>2.44</v>
      </c>
      <c r="G28" s="10">
        <v>4.49</v>
      </c>
      <c r="H28" s="10">
        <v>3.47</v>
      </c>
      <c r="I28" s="11">
        <f t="shared" si="0"/>
        <v>3.47</v>
      </c>
      <c r="J28" s="11">
        <f t="shared" si="1"/>
        <v>1.0250040650325898</v>
      </c>
      <c r="K28" s="11">
        <f t="shared" si="2"/>
        <v>29.539022047048697</v>
      </c>
      <c r="L28" s="11">
        <f t="shared" si="3"/>
        <v>3470</v>
      </c>
      <c r="M28" s="2"/>
      <c r="N28" s="2"/>
      <c r="O28" s="2"/>
      <c r="P28" s="2"/>
      <c r="Q28" s="2"/>
    </row>
    <row r="29" spans="1:17" s="3" customFormat="1" ht="39.75" customHeight="1">
      <c r="A29" s="9">
        <v>20</v>
      </c>
      <c r="B29" s="34" t="s">
        <v>68</v>
      </c>
      <c r="C29" s="49" t="s">
        <v>67</v>
      </c>
      <c r="D29" s="40" t="s">
        <v>26</v>
      </c>
      <c r="E29" s="38">
        <v>30</v>
      </c>
      <c r="F29" s="10">
        <v>235</v>
      </c>
      <c r="G29" s="10">
        <v>237.05</v>
      </c>
      <c r="H29" s="10">
        <v>236.03</v>
      </c>
      <c r="I29" s="11">
        <f t="shared" si="0"/>
        <v>236.03</v>
      </c>
      <c r="J29" s="11">
        <f t="shared" si="1"/>
        <v>1.0250040650325953</v>
      </c>
      <c r="K29" s="11">
        <f t="shared" si="2"/>
        <v>0.43426855274015813</v>
      </c>
      <c r="L29" s="11">
        <f t="shared" si="3"/>
        <v>7080.9</v>
      </c>
      <c r="M29" s="2"/>
      <c r="N29" s="2"/>
      <c r="O29" s="2"/>
      <c r="P29" s="2"/>
      <c r="Q29" s="2"/>
    </row>
    <row r="30" spans="1:17" s="3" customFormat="1" ht="57.75" customHeight="1">
      <c r="A30" s="9">
        <v>21</v>
      </c>
      <c r="B30" s="26" t="s">
        <v>68</v>
      </c>
      <c r="C30" s="46" t="s">
        <v>69</v>
      </c>
      <c r="D30" s="40" t="s">
        <v>25</v>
      </c>
      <c r="E30" s="38">
        <v>400</v>
      </c>
      <c r="F30" s="10">
        <v>7.8</v>
      </c>
      <c r="G30" s="10">
        <v>9.85</v>
      </c>
      <c r="H30" s="10">
        <v>8.83</v>
      </c>
      <c r="I30" s="11">
        <f t="shared" si="0"/>
        <v>8.83</v>
      </c>
      <c r="J30" s="11">
        <f t="shared" si="1"/>
        <v>1.0250040650325896</v>
      </c>
      <c r="K30" s="11">
        <f t="shared" si="2"/>
        <v>11.608200056994219</v>
      </c>
      <c r="L30" s="11">
        <f t="shared" si="3"/>
        <v>3532</v>
      </c>
      <c r="M30" s="2"/>
      <c r="N30" s="2"/>
      <c r="O30" s="2"/>
      <c r="P30" s="2"/>
      <c r="Q30" s="2"/>
    </row>
    <row r="31" spans="1:17" s="3" customFormat="1" ht="56.25" customHeight="1">
      <c r="A31" s="9">
        <v>22</v>
      </c>
      <c r="B31" s="51" t="s">
        <v>71</v>
      </c>
      <c r="C31" s="46" t="s">
        <v>70</v>
      </c>
      <c r="D31" s="40" t="s">
        <v>26</v>
      </c>
      <c r="E31" s="38">
        <v>10</v>
      </c>
      <c r="F31" s="10">
        <v>1670</v>
      </c>
      <c r="G31" s="10">
        <v>1672.05</v>
      </c>
      <c r="H31" s="10">
        <v>1671.03</v>
      </c>
      <c r="I31" s="11">
        <f t="shared" si="0"/>
        <v>1671.03</v>
      </c>
      <c r="J31" s="11">
        <f t="shared" si="1"/>
        <v>1.0250040650325669</v>
      </c>
      <c r="K31" s="11">
        <f t="shared" si="2"/>
        <v>6.1339656680763771E-2</v>
      </c>
      <c r="L31" s="11">
        <f t="shared" si="3"/>
        <v>16710.3</v>
      </c>
      <c r="M31" s="2"/>
      <c r="N31" s="2"/>
      <c r="O31" s="2"/>
      <c r="P31" s="2"/>
      <c r="Q31" s="2"/>
    </row>
    <row r="32" spans="1:17" s="3" customFormat="1" ht="78" customHeight="1">
      <c r="A32" s="9">
        <v>23</v>
      </c>
      <c r="B32" s="53" t="s">
        <v>73</v>
      </c>
      <c r="C32" s="52" t="s">
        <v>72</v>
      </c>
      <c r="D32" s="40" t="s">
        <v>25</v>
      </c>
      <c r="E32" s="38">
        <v>200</v>
      </c>
      <c r="F32" s="10">
        <v>10.44</v>
      </c>
      <c r="G32" s="10">
        <v>12.49</v>
      </c>
      <c r="H32" s="10">
        <v>11.47</v>
      </c>
      <c r="I32" s="11">
        <f t="shared" si="0"/>
        <v>11.47</v>
      </c>
      <c r="J32" s="11">
        <f t="shared" si="1"/>
        <v>1.02500406503259</v>
      </c>
      <c r="K32" s="11">
        <f t="shared" si="2"/>
        <v>8.9363911511123799</v>
      </c>
      <c r="L32" s="11">
        <f t="shared" si="3"/>
        <v>2294</v>
      </c>
      <c r="M32" s="2"/>
      <c r="N32" s="2"/>
      <c r="O32" s="2"/>
      <c r="P32" s="2"/>
      <c r="Q32" s="2"/>
    </row>
    <row r="33" spans="1:17" s="3" customFormat="1" ht="52.5" customHeight="1">
      <c r="A33" s="9">
        <v>24</v>
      </c>
      <c r="B33" s="32" t="s">
        <v>75</v>
      </c>
      <c r="C33" s="48" t="s">
        <v>74</v>
      </c>
      <c r="D33" s="40" t="s">
        <v>32</v>
      </c>
      <c r="E33" s="38">
        <v>3</v>
      </c>
      <c r="F33" s="10">
        <v>420</v>
      </c>
      <c r="G33" s="10">
        <v>422.05</v>
      </c>
      <c r="H33" s="10">
        <v>421.03</v>
      </c>
      <c r="I33" s="11">
        <f t="shared" si="0"/>
        <v>421.03</v>
      </c>
      <c r="J33" s="11">
        <f t="shared" si="1"/>
        <v>1.0250040650325953</v>
      </c>
      <c r="K33" s="11">
        <f t="shared" si="2"/>
        <v>0.24345155096610585</v>
      </c>
      <c r="L33" s="11">
        <f t="shared" si="3"/>
        <v>1263.0899999999999</v>
      </c>
      <c r="M33" s="2"/>
      <c r="N33" s="2"/>
      <c r="O33" s="2"/>
      <c r="P33" s="2"/>
      <c r="Q33" s="2"/>
    </row>
    <row r="34" spans="1:17" s="3" customFormat="1" ht="54" customHeight="1">
      <c r="A34" s="9">
        <v>25</v>
      </c>
      <c r="B34" s="26" t="s">
        <v>75</v>
      </c>
      <c r="C34" s="47" t="s">
        <v>76</v>
      </c>
      <c r="D34" s="40" t="s">
        <v>32</v>
      </c>
      <c r="E34" s="38">
        <v>4</v>
      </c>
      <c r="F34" s="10">
        <v>930</v>
      </c>
      <c r="G34" s="10">
        <v>932.05</v>
      </c>
      <c r="H34" s="10">
        <v>931.03</v>
      </c>
      <c r="I34" s="11">
        <f t="shared" si="0"/>
        <v>931.03</v>
      </c>
      <c r="J34" s="11">
        <f t="shared" si="1"/>
        <v>1.0250040650325669</v>
      </c>
      <c r="K34" s="11">
        <f t="shared" si="2"/>
        <v>0.11009355928730191</v>
      </c>
      <c r="L34" s="11">
        <f t="shared" si="3"/>
        <v>3724.12</v>
      </c>
      <c r="M34" s="2"/>
      <c r="N34" s="2"/>
      <c r="O34" s="2"/>
      <c r="P34" s="2"/>
      <c r="Q34" s="2"/>
    </row>
    <row r="35" spans="1:17" s="3" customFormat="1" ht="72" customHeight="1">
      <c r="A35" s="9">
        <v>26</v>
      </c>
      <c r="B35" s="26" t="s">
        <v>75</v>
      </c>
      <c r="C35" s="54" t="s">
        <v>77</v>
      </c>
      <c r="D35" s="40" t="s">
        <v>32</v>
      </c>
      <c r="E35" s="38">
        <v>3</v>
      </c>
      <c r="F35" s="10">
        <v>504</v>
      </c>
      <c r="G35" s="10">
        <v>506.05</v>
      </c>
      <c r="H35" s="10">
        <v>505.03</v>
      </c>
      <c r="I35" s="11">
        <f t="shared" si="0"/>
        <v>505.03</v>
      </c>
      <c r="J35" s="11">
        <f t="shared" si="1"/>
        <v>1.0250040650325953</v>
      </c>
      <c r="K35" s="11">
        <f t="shared" si="2"/>
        <v>0.20295904501368145</v>
      </c>
      <c r="L35" s="11">
        <f t="shared" si="3"/>
        <v>1515.09</v>
      </c>
      <c r="M35" s="2"/>
      <c r="N35" s="2"/>
      <c r="O35" s="2"/>
      <c r="P35" s="2"/>
      <c r="Q35" s="2"/>
    </row>
    <row r="36" spans="1:17" s="3" customFormat="1" ht="58.5" customHeight="1">
      <c r="A36" s="9">
        <v>27</v>
      </c>
      <c r="B36" s="35" t="s">
        <v>105</v>
      </c>
      <c r="C36" s="47" t="s">
        <v>78</v>
      </c>
      <c r="D36" s="40" t="s">
        <v>33</v>
      </c>
      <c r="E36" s="38">
        <v>10</v>
      </c>
      <c r="F36" s="10">
        <v>54.3</v>
      </c>
      <c r="G36" s="10">
        <v>56.35</v>
      </c>
      <c r="H36" s="10">
        <v>55.33</v>
      </c>
      <c r="I36" s="11">
        <f t="shared" si="0"/>
        <v>55.33</v>
      </c>
      <c r="J36" s="11">
        <f t="shared" si="1"/>
        <v>1.0250040650325918</v>
      </c>
      <c r="K36" s="11">
        <f t="shared" si="2"/>
        <v>1.852528583106076</v>
      </c>
      <c r="L36" s="11">
        <f t="shared" si="3"/>
        <v>553.29999999999995</v>
      </c>
      <c r="M36" s="2"/>
      <c r="N36" s="2"/>
      <c r="O36" s="2"/>
      <c r="P36" s="2"/>
      <c r="Q36" s="2"/>
    </row>
    <row r="37" spans="1:17" s="3" customFormat="1" ht="30" customHeight="1">
      <c r="A37" s="9">
        <v>28</v>
      </c>
      <c r="B37" s="35" t="s">
        <v>80</v>
      </c>
      <c r="C37" s="46" t="s">
        <v>79</v>
      </c>
      <c r="D37" s="40" t="s">
        <v>26</v>
      </c>
      <c r="E37" s="38">
        <v>300</v>
      </c>
      <c r="F37" s="10">
        <v>4.88</v>
      </c>
      <c r="G37" s="10">
        <v>6.93</v>
      </c>
      <c r="H37" s="10">
        <v>5.91</v>
      </c>
      <c r="I37" s="11">
        <f t="shared" si="0"/>
        <v>5.91</v>
      </c>
      <c r="J37" s="11">
        <f t="shared" si="1"/>
        <v>1.0250040650325916</v>
      </c>
      <c r="K37" s="11">
        <f t="shared" si="2"/>
        <v>17.343554399874645</v>
      </c>
      <c r="L37" s="11">
        <f t="shared" si="3"/>
        <v>1773</v>
      </c>
      <c r="M37" s="2"/>
      <c r="N37" s="2"/>
      <c r="O37" s="2"/>
      <c r="P37" s="2"/>
      <c r="Q37" s="2"/>
    </row>
    <row r="38" spans="1:17" s="3" customFormat="1" ht="28.5" customHeight="1">
      <c r="A38" s="9">
        <v>29</v>
      </c>
      <c r="B38" s="35" t="s">
        <v>80</v>
      </c>
      <c r="C38" s="46" t="s">
        <v>81</v>
      </c>
      <c r="D38" s="40" t="s">
        <v>26</v>
      </c>
      <c r="E38" s="38">
        <v>120</v>
      </c>
      <c r="F38" s="10">
        <v>6.47</v>
      </c>
      <c r="G38" s="10">
        <v>8.52</v>
      </c>
      <c r="H38" s="10">
        <v>7.5</v>
      </c>
      <c r="I38" s="11">
        <f t="shared" si="0"/>
        <v>7.5</v>
      </c>
      <c r="J38" s="11">
        <f t="shared" si="1"/>
        <v>1.0250040650325916</v>
      </c>
      <c r="K38" s="11">
        <f t="shared" si="2"/>
        <v>13.666720867101221</v>
      </c>
      <c r="L38" s="11">
        <f t="shared" si="3"/>
        <v>900</v>
      </c>
      <c r="M38" s="2"/>
      <c r="N38" s="2"/>
      <c r="O38" s="2"/>
      <c r="P38" s="2"/>
      <c r="Q38" s="2"/>
    </row>
    <row r="39" spans="1:17" s="3" customFormat="1" ht="27.75" customHeight="1">
      <c r="A39" s="9">
        <v>30</v>
      </c>
      <c r="B39" s="35" t="s">
        <v>80</v>
      </c>
      <c r="C39" s="46" t="s">
        <v>82</v>
      </c>
      <c r="D39" s="40" t="s">
        <v>26</v>
      </c>
      <c r="E39" s="38">
        <v>300</v>
      </c>
      <c r="F39" s="10">
        <v>2.94</v>
      </c>
      <c r="G39" s="10">
        <v>4.99</v>
      </c>
      <c r="H39" s="10">
        <v>3.97</v>
      </c>
      <c r="I39" s="11">
        <f t="shared" si="0"/>
        <v>3.97</v>
      </c>
      <c r="J39" s="11">
        <f t="shared" si="1"/>
        <v>1.0250040650325882</v>
      </c>
      <c r="K39" s="11">
        <f t="shared" si="2"/>
        <v>25.818742192256629</v>
      </c>
      <c r="L39" s="11">
        <f t="shared" si="3"/>
        <v>1191</v>
      </c>
      <c r="M39" s="2"/>
      <c r="N39" s="2"/>
      <c r="O39" s="2"/>
      <c r="P39" s="2"/>
      <c r="Q39" s="2"/>
    </row>
    <row r="40" spans="1:17" s="3" customFormat="1" ht="30" customHeight="1">
      <c r="A40" s="9">
        <v>31</v>
      </c>
      <c r="B40" s="35" t="s">
        <v>80</v>
      </c>
      <c r="C40" s="46" t="s">
        <v>83</v>
      </c>
      <c r="D40" s="40" t="s">
        <v>26</v>
      </c>
      <c r="E40" s="38">
        <v>300</v>
      </c>
      <c r="F40" s="10">
        <v>2.77</v>
      </c>
      <c r="G40" s="10">
        <v>4.82</v>
      </c>
      <c r="H40" s="10">
        <v>3.8</v>
      </c>
      <c r="I40" s="11">
        <f t="shared" si="0"/>
        <v>3.8</v>
      </c>
      <c r="J40" s="11">
        <f t="shared" si="1"/>
        <v>1.0250040650325898</v>
      </c>
      <c r="K40" s="11">
        <f t="shared" si="2"/>
        <v>26.973791185068151</v>
      </c>
      <c r="L40" s="11">
        <f t="shared" si="3"/>
        <v>1140</v>
      </c>
      <c r="M40" s="2"/>
      <c r="N40" s="2"/>
      <c r="O40" s="2"/>
      <c r="P40" s="2"/>
      <c r="Q40" s="2"/>
    </row>
    <row r="41" spans="1:17" s="3" customFormat="1" ht="26.25" customHeight="1">
      <c r="A41" s="9">
        <v>32</v>
      </c>
      <c r="B41" s="35" t="s">
        <v>80</v>
      </c>
      <c r="C41" s="46" t="s">
        <v>84</v>
      </c>
      <c r="D41" s="40" t="s">
        <v>25</v>
      </c>
      <c r="E41" s="38">
        <v>300</v>
      </c>
      <c r="F41" s="10">
        <v>2.77</v>
      </c>
      <c r="G41" s="10">
        <v>4.82</v>
      </c>
      <c r="H41" s="10">
        <v>3.8</v>
      </c>
      <c r="I41" s="11">
        <f t="shared" si="0"/>
        <v>3.8</v>
      </c>
      <c r="J41" s="11">
        <f t="shared" si="1"/>
        <v>1.0250040650325898</v>
      </c>
      <c r="K41" s="11">
        <f t="shared" si="2"/>
        <v>26.973791185068151</v>
      </c>
      <c r="L41" s="11">
        <f t="shared" si="3"/>
        <v>1140</v>
      </c>
      <c r="M41" s="2"/>
      <c r="N41" s="2"/>
      <c r="O41" s="2"/>
      <c r="P41" s="2"/>
      <c r="Q41" s="2"/>
    </row>
    <row r="42" spans="1:17" s="3" customFormat="1" ht="41.25" customHeight="1">
      <c r="A42" s="9">
        <v>33</v>
      </c>
      <c r="B42" s="36" t="s">
        <v>106</v>
      </c>
      <c r="C42" s="47" t="s">
        <v>85</v>
      </c>
      <c r="D42" s="40" t="s">
        <v>26</v>
      </c>
      <c r="E42" s="38">
        <v>200</v>
      </c>
      <c r="F42" s="10">
        <v>5.51</v>
      </c>
      <c r="G42" s="10">
        <v>7.56</v>
      </c>
      <c r="H42" s="10">
        <v>6.54</v>
      </c>
      <c r="I42" s="11">
        <f t="shared" ref="I42:I50" si="4">ROUND((AVERAGE(F42:H42)),2)</f>
        <v>6.54</v>
      </c>
      <c r="J42" s="11">
        <f t="shared" ref="J42:J50" si="5">STDEVA(F42:H42)</f>
        <v>1.0250040650325916</v>
      </c>
      <c r="K42" s="11">
        <f t="shared" ref="K42:K50" si="6">J42/I42*100</f>
        <v>15.672845031079383</v>
      </c>
      <c r="L42" s="11">
        <f t="shared" ref="L42:L50" si="7">ROUND((E42*I42),2)</f>
        <v>1308</v>
      </c>
      <c r="M42" s="2"/>
      <c r="N42" s="2"/>
      <c r="O42" s="2"/>
      <c r="P42" s="2"/>
      <c r="Q42" s="2"/>
    </row>
    <row r="43" spans="1:17" s="3" customFormat="1" ht="69" customHeight="1">
      <c r="A43" s="9">
        <v>34</v>
      </c>
      <c r="B43" s="30" t="s">
        <v>87</v>
      </c>
      <c r="C43" s="47" t="s">
        <v>86</v>
      </c>
      <c r="D43" s="40" t="s">
        <v>25</v>
      </c>
      <c r="E43" s="38">
        <v>200</v>
      </c>
      <c r="F43" s="10">
        <v>4.2</v>
      </c>
      <c r="G43" s="10">
        <v>6.25</v>
      </c>
      <c r="H43" s="10">
        <v>5.23</v>
      </c>
      <c r="I43" s="11">
        <f t="shared" si="4"/>
        <v>5.23</v>
      </c>
      <c r="J43" s="11">
        <f t="shared" si="5"/>
        <v>1.0250040650325916</v>
      </c>
      <c r="K43" s="11">
        <f t="shared" si="6"/>
        <v>19.598548088577274</v>
      </c>
      <c r="L43" s="11">
        <f t="shared" si="7"/>
        <v>1046</v>
      </c>
      <c r="M43" s="2"/>
      <c r="N43" s="2"/>
      <c r="O43" s="2"/>
      <c r="P43" s="2"/>
      <c r="Q43" s="2"/>
    </row>
    <row r="44" spans="1:17" s="3" customFormat="1" ht="51" customHeight="1">
      <c r="A44" s="9">
        <v>35</v>
      </c>
      <c r="B44" s="30" t="s">
        <v>107</v>
      </c>
      <c r="C44" s="47" t="s">
        <v>88</v>
      </c>
      <c r="D44" s="40" t="s">
        <v>25</v>
      </c>
      <c r="E44" s="38">
        <v>30</v>
      </c>
      <c r="F44" s="10">
        <v>23</v>
      </c>
      <c r="G44" s="10">
        <v>25.05</v>
      </c>
      <c r="H44" s="10">
        <v>24.03</v>
      </c>
      <c r="I44" s="11">
        <f t="shared" si="4"/>
        <v>24.03</v>
      </c>
      <c r="J44" s="11">
        <f t="shared" si="5"/>
        <v>1.02500406503259</v>
      </c>
      <c r="K44" s="11">
        <f t="shared" si="6"/>
        <v>4.2655183730028714</v>
      </c>
      <c r="L44" s="11">
        <f t="shared" si="7"/>
        <v>720.9</v>
      </c>
      <c r="M44" s="2"/>
      <c r="N44" s="2"/>
      <c r="O44" s="2"/>
      <c r="P44" s="2"/>
      <c r="Q44" s="2"/>
    </row>
    <row r="45" spans="1:17" s="3" customFormat="1" ht="54" customHeight="1">
      <c r="A45" s="9">
        <v>36</v>
      </c>
      <c r="B45" s="55" t="s">
        <v>52</v>
      </c>
      <c r="C45" s="46" t="s">
        <v>89</v>
      </c>
      <c r="D45" s="40" t="s">
        <v>25</v>
      </c>
      <c r="E45" s="38">
        <v>100</v>
      </c>
      <c r="F45" s="10">
        <v>93.72</v>
      </c>
      <c r="G45" s="10">
        <v>95.77</v>
      </c>
      <c r="H45" s="10">
        <v>94.75</v>
      </c>
      <c r="I45" s="11">
        <f t="shared" si="4"/>
        <v>94.75</v>
      </c>
      <c r="J45" s="11">
        <f t="shared" si="5"/>
        <v>1.0250040650325882</v>
      </c>
      <c r="K45" s="11">
        <f t="shared" si="6"/>
        <v>1.0817984855225207</v>
      </c>
      <c r="L45" s="11">
        <f t="shared" si="7"/>
        <v>9475</v>
      </c>
      <c r="M45" s="2"/>
      <c r="N45" s="2"/>
      <c r="O45" s="2"/>
      <c r="P45" s="2"/>
      <c r="Q45" s="2"/>
    </row>
    <row r="46" spans="1:17" s="3" customFormat="1" ht="52.5" customHeight="1">
      <c r="A46" s="9">
        <v>37</v>
      </c>
      <c r="B46" s="55" t="s">
        <v>52</v>
      </c>
      <c r="C46" s="47" t="s">
        <v>90</v>
      </c>
      <c r="D46" s="40" t="s">
        <v>25</v>
      </c>
      <c r="E46" s="38">
        <v>60</v>
      </c>
      <c r="F46" s="10">
        <v>92.76</v>
      </c>
      <c r="G46" s="10">
        <v>94.81</v>
      </c>
      <c r="H46" s="10">
        <v>93.79</v>
      </c>
      <c r="I46" s="11">
        <f t="shared" si="4"/>
        <v>93.79</v>
      </c>
      <c r="J46" s="11">
        <f t="shared" si="5"/>
        <v>1.0250040650325882</v>
      </c>
      <c r="K46" s="11">
        <f t="shared" si="6"/>
        <v>1.0928713775803265</v>
      </c>
      <c r="L46" s="11">
        <f t="shared" si="7"/>
        <v>5627.4</v>
      </c>
      <c r="M46" s="2"/>
      <c r="N46" s="2"/>
      <c r="O46" s="2"/>
      <c r="P46" s="2"/>
      <c r="Q46" s="2"/>
    </row>
    <row r="47" spans="1:17" s="3" customFormat="1" ht="39.75" customHeight="1">
      <c r="A47" s="9">
        <v>38</v>
      </c>
      <c r="B47" s="56" t="s">
        <v>92</v>
      </c>
      <c r="C47" s="47" t="s">
        <v>91</v>
      </c>
      <c r="D47" s="40" t="s">
        <v>25</v>
      </c>
      <c r="E47" s="38">
        <v>200</v>
      </c>
      <c r="F47" s="10">
        <v>1.84</v>
      </c>
      <c r="G47" s="10">
        <v>3</v>
      </c>
      <c r="H47" s="10">
        <v>2.87</v>
      </c>
      <c r="I47" s="11">
        <f t="shared" si="4"/>
        <v>2.57</v>
      </c>
      <c r="J47" s="11">
        <f t="shared" si="5"/>
        <v>0.63553127381742747</v>
      </c>
      <c r="K47" s="11">
        <f t="shared" si="6"/>
        <v>24.728843339199514</v>
      </c>
      <c r="L47" s="11">
        <f t="shared" si="7"/>
        <v>514</v>
      </c>
      <c r="M47" s="2"/>
      <c r="N47" s="2"/>
      <c r="O47" s="2"/>
      <c r="P47" s="2"/>
      <c r="Q47" s="2"/>
    </row>
    <row r="48" spans="1:17" s="3" customFormat="1" ht="81.75" customHeight="1">
      <c r="A48" s="9">
        <v>39</v>
      </c>
      <c r="B48" s="56" t="s">
        <v>94</v>
      </c>
      <c r="C48" s="54" t="s">
        <v>93</v>
      </c>
      <c r="D48" s="40" t="s">
        <v>25</v>
      </c>
      <c r="E48" s="38">
        <v>150</v>
      </c>
      <c r="F48" s="10">
        <v>10.7</v>
      </c>
      <c r="G48" s="10">
        <v>12.75</v>
      </c>
      <c r="H48" s="10">
        <v>11.73</v>
      </c>
      <c r="I48" s="11">
        <f t="shared" si="4"/>
        <v>11.73</v>
      </c>
      <c r="J48" s="11">
        <f t="shared" si="5"/>
        <v>1.02500406503259</v>
      </c>
      <c r="K48" s="11">
        <f t="shared" si="6"/>
        <v>8.7383125748728911</v>
      </c>
      <c r="L48" s="11">
        <f t="shared" si="7"/>
        <v>1759.5</v>
      </c>
      <c r="M48" s="2"/>
      <c r="N48" s="2"/>
      <c r="O48" s="2"/>
      <c r="P48" s="2"/>
      <c r="Q48" s="2"/>
    </row>
    <row r="49" spans="1:232" ht="58.5" customHeight="1">
      <c r="A49" s="9">
        <v>40</v>
      </c>
      <c r="B49" s="30" t="s">
        <v>96</v>
      </c>
      <c r="C49" s="56" t="s">
        <v>95</v>
      </c>
      <c r="D49" s="39" t="s">
        <v>21</v>
      </c>
      <c r="E49" s="38">
        <v>800</v>
      </c>
      <c r="F49" s="10">
        <v>4.87</v>
      </c>
      <c r="G49" s="10">
        <v>6.92</v>
      </c>
      <c r="H49" s="10">
        <v>5.9</v>
      </c>
      <c r="I49" s="11">
        <f t="shared" si="4"/>
        <v>5.9</v>
      </c>
      <c r="J49" s="11">
        <f t="shared" si="5"/>
        <v>1.0250040650325984</v>
      </c>
      <c r="K49" s="11">
        <f t="shared" si="6"/>
        <v>17.372950254789803</v>
      </c>
      <c r="L49" s="11">
        <f t="shared" si="7"/>
        <v>4720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</row>
    <row r="50" spans="1:232" ht="57.75" customHeight="1">
      <c r="A50" s="9">
        <v>41</v>
      </c>
      <c r="B50" s="30" t="s">
        <v>96</v>
      </c>
      <c r="C50" s="56" t="s">
        <v>97</v>
      </c>
      <c r="D50" s="9" t="s">
        <v>21</v>
      </c>
      <c r="E50" s="38">
        <v>2000</v>
      </c>
      <c r="F50" s="10">
        <v>4.87</v>
      </c>
      <c r="G50" s="10">
        <v>6.92</v>
      </c>
      <c r="H50" s="10">
        <v>5.9</v>
      </c>
      <c r="I50" s="11">
        <f t="shared" si="4"/>
        <v>5.9</v>
      </c>
      <c r="J50" s="11">
        <f t="shared" si="5"/>
        <v>1.0250040650325984</v>
      </c>
      <c r="K50" s="11">
        <f t="shared" si="6"/>
        <v>17.372950254789803</v>
      </c>
      <c r="L50" s="11">
        <f t="shared" si="7"/>
        <v>11800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</row>
    <row r="51" spans="1:232" ht="18.75" customHeight="1">
      <c r="A51" s="14"/>
      <c r="B51" s="15"/>
      <c r="C51" s="73"/>
      <c r="D51" s="73"/>
      <c r="E51" s="73"/>
      <c r="F51" s="16"/>
      <c r="G51" s="16"/>
      <c r="H51" s="16"/>
      <c r="I51" s="74" t="s">
        <v>15</v>
      </c>
      <c r="J51" s="75"/>
      <c r="K51" s="76"/>
      <c r="L51" s="25">
        <f>SUM(L10:L50)</f>
        <v>154482.40999999997</v>
      </c>
      <c r="M51" s="13"/>
      <c r="N51" s="13"/>
      <c r="O51" s="13"/>
      <c r="P51" s="13"/>
      <c r="Q51" s="13"/>
      <c r="R51" s="1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</row>
    <row r="52" spans="1:232" ht="9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</row>
    <row r="53" spans="1:232" ht="20.100000000000001" customHeight="1">
      <c r="A53" s="77" t="s">
        <v>16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</row>
    <row r="54" spans="1:232" s="19" customFormat="1" ht="12.75">
      <c r="A54" s="61" t="s">
        <v>98</v>
      </c>
      <c r="B54" s="60"/>
      <c r="C54" s="60"/>
      <c r="D54" s="60"/>
      <c r="E54" s="60"/>
      <c r="F54" s="60"/>
      <c r="G54" s="60"/>
      <c r="H54" s="60"/>
      <c r="I54" s="60"/>
      <c r="J54" s="17"/>
      <c r="K54" s="18"/>
      <c r="N54" s="20"/>
      <c r="O54" s="20"/>
      <c r="P54" s="20"/>
      <c r="Q54" s="20"/>
      <c r="R54" s="20"/>
    </row>
    <row r="55" spans="1:232" s="19" customFormat="1" ht="12.75">
      <c r="A55" s="61" t="s">
        <v>99</v>
      </c>
      <c r="B55" s="60"/>
      <c r="C55" s="60"/>
      <c r="D55" s="60"/>
      <c r="E55" s="60"/>
      <c r="F55" s="60"/>
      <c r="G55" s="60"/>
      <c r="H55" s="60"/>
      <c r="I55" s="60"/>
      <c r="J55" s="17"/>
      <c r="K55" s="18"/>
      <c r="N55" s="20"/>
      <c r="O55" s="20"/>
      <c r="P55" s="20"/>
      <c r="Q55" s="20"/>
      <c r="R55" s="20"/>
    </row>
    <row r="56" spans="1:232" s="19" customFormat="1" ht="12.75">
      <c r="A56" s="61" t="s">
        <v>100</v>
      </c>
      <c r="B56" s="60"/>
      <c r="C56" s="60"/>
      <c r="D56" s="60"/>
      <c r="E56" s="60"/>
      <c r="F56" s="60"/>
      <c r="G56" s="60"/>
      <c r="H56" s="60"/>
      <c r="I56" s="60"/>
      <c r="J56" s="17"/>
      <c r="K56" s="18"/>
      <c r="L56" s="18"/>
      <c r="N56" s="20"/>
      <c r="O56" s="20"/>
      <c r="P56" s="20"/>
      <c r="Q56" s="20"/>
      <c r="R56" s="20"/>
    </row>
    <row r="57" spans="1:232" ht="11.25" customHeight="1">
      <c r="A57" s="3"/>
      <c r="B57" s="21"/>
      <c r="C57" s="3"/>
      <c r="D57" s="3"/>
      <c r="E57" s="3"/>
      <c r="F57" s="3"/>
      <c r="G57" s="3"/>
      <c r="H57" s="3"/>
      <c r="I57" s="3"/>
      <c r="J57" s="3"/>
      <c r="K57" s="3"/>
      <c r="L57" s="1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</row>
    <row r="58" spans="1:232" ht="15">
      <c r="A58" s="62" t="s">
        <v>101</v>
      </c>
      <c r="B58" s="62"/>
      <c r="C58" s="62"/>
      <c r="D58" s="63"/>
      <c r="E58" s="63"/>
      <c r="F58" s="64" t="s">
        <v>102</v>
      </c>
      <c r="G58" s="65"/>
      <c r="H58" s="65"/>
      <c r="I58" s="65"/>
      <c r="J58" s="22"/>
      <c r="K58" s="22"/>
      <c r="L58" s="2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</row>
    <row r="59" spans="1:232" ht="15.75" customHeight="1">
      <c r="A59" s="59" t="s">
        <v>17</v>
      </c>
      <c r="B59" s="59"/>
      <c r="C59" s="59"/>
      <c r="D59" s="59"/>
      <c r="E59" s="59"/>
      <c r="F59" s="59"/>
      <c r="G59" s="59"/>
      <c r="H59" s="59"/>
      <c r="I59" s="59"/>
      <c r="J59" s="22"/>
      <c r="K59" s="28" t="s">
        <v>18</v>
      </c>
      <c r="L59" s="2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</row>
    <row r="60" spans="1:232" ht="6.75" customHeight="1">
      <c r="A60" s="57"/>
      <c r="B60" s="57"/>
      <c r="C60" s="57"/>
      <c r="D60" s="57"/>
      <c r="E60" s="57"/>
      <c r="F60" s="57"/>
      <c r="G60" s="57"/>
      <c r="H60" s="22"/>
      <c r="I60" s="22"/>
      <c r="J60" s="22"/>
      <c r="K60" s="22"/>
      <c r="L60" s="2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</row>
    <row r="61" spans="1:232" s="22" customFormat="1" ht="12.75">
      <c r="A61" s="58" t="s">
        <v>103</v>
      </c>
      <c r="B61" s="59"/>
      <c r="C61" s="59"/>
      <c r="D61" s="59"/>
      <c r="E61" s="59"/>
      <c r="F61" s="59"/>
      <c r="G61" s="59"/>
      <c r="H61" s="59"/>
      <c r="M61" s="2"/>
      <c r="N61" s="2"/>
      <c r="O61" s="2"/>
      <c r="P61" s="2"/>
      <c r="Q61" s="2"/>
    </row>
    <row r="62" spans="1:232" ht="15">
      <c r="A62" s="59" t="s">
        <v>19</v>
      </c>
      <c r="B62" s="59"/>
      <c r="C62" s="59"/>
      <c r="D62" s="59"/>
      <c r="E62" s="59"/>
      <c r="F62" s="60"/>
      <c r="G62" s="60"/>
      <c r="H62" s="60"/>
      <c r="I62" s="22"/>
      <c r="J62" s="22"/>
      <c r="K62" s="22"/>
      <c r="L62" s="27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</row>
    <row r="63" spans="1:232" ht="15">
      <c r="A63" s="3"/>
      <c r="B63" s="3"/>
      <c r="C63" s="3"/>
      <c r="D63" s="3"/>
      <c r="E63" s="3"/>
      <c r="F63" s="3"/>
      <c r="G63" s="3"/>
      <c r="H63" s="3"/>
      <c r="I63" s="23"/>
      <c r="J63" s="3"/>
      <c r="K63" s="3"/>
      <c r="L63" s="12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</row>
  </sheetData>
  <mergeCells count="28">
    <mergeCell ref="A1:L1"/>
    <mergeCell ref="A2:L2"/>
    <mergeCell ref="C3:K3"/>
    <mergeCell ref="A4:L4"/>
    <mergeCell ref="A5:L5"/>
    <mergeCell ref="A54:I54"/>
    <mergeCell ref="A6:L6"/>
    <mergeCell ref="D7:I7"/>
    <mergeCell ref="A8:A9"/>
    <mergeCell ref="B8:B9"/>
    <mergeCell ref="C8:C9"/>
    <mergeCell ref="D8:D9"/>
    <mergeCell ref="E8:E9"/>
    <mergeCell ref="F8:H8"/>
    <mergeCell ref="I8:K8"/>
    <mergeCell ref="L8:L9"/>
    <mergeCell ref="C51:E51"/>
    <mergeCell ref="I51:K51"/>
    <mergeCell ref="A53:L53"/>
    <mergeCell ref="A60:C60"/>
    <mergeCell ref="D60:G60"/>
    <mergeCell ref="A61:H61"/>
    <mergeCell ref="A62:H62"/>
    <mergeCell ref="A55:I55"/>
    <mergeCell ref="A56:I56"/>
    <mergeCell ref="A58:E58"/>
    <mergeCell ref="F58:I58"/>
    <mergeCell ref="A59:I59"/>
  </mergeCells>
  <conditionalFormatting sqref="I51">
    <cfRule type="expression" dxfId="7" priority="135">
      <formula>"&gt;33"</formula>
    </cfRule>
  </conditionalFormatting>
  <conditionalFormatting sqref="I62">
    <cfRule type="expression" dxfId="6" priority="134">
      <formula>"&gt;33"</formula>
    </cfRule>
  </conditionalFormatting>
  <conditionalFormatting sqref="J54:J56">
    <cfRule type="expression" dxfId="5" priority="104">
      <formula>"0=$L$13-$O$13"</formula>
    </cfRule>
  </conditionalFormatting>
  <conditionalFormatting sqref="J58:J61">
    <cfRule type="expression" dxfId="4" priority="132">
      <formula>"&gt;33"</formula>
    </cfRule>
  </conditionalFormatting>
  <conditionalFormatting sqref="K1:K50">
    <cfRule type="expression" dxfId="3" priority="2">
      <formula>"&gt;33"</formula>
    </cfRule>
  </conditionalFormatting>
  <conditionalFormatting sqref="K9:K50">
    <cfRule type="cellIs" dxfId="2" priority="1" operator="greaterThan">
      <formula>33</formula>
    </cfRule>
  </conditionalFormatting>
  <conditionalFormatting sqref="K52 K63:K1048576">
    <cfRule type="expression" dxfId="1" priority="140">
      <formula>"&gt;33"</formula>
    </cfRule>
  </conditionalFormatting>
  <conditionalFormatting sqref="K57">
    <cfRule type="expression" dxfId="0" priority="137">
      <formula>"&gt;33"</formula>
    </cfRule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2026-04-10T00:59:22Z</dcterms:modified>
</cp:coreProperties>
</file>