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Лист1!$A$1:$N$24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<sst xmlns="http://schemas.openxmlformats.org/spreadsheetml/2006/main" count="33" uniqueCount="31">
  <si>
    <t xml:space="preserve">Приложение № 8
к приказу Главного управления МЧС России по Амурской области
от «30» декабря 2020 № 697</t>
  </si>
  <si>
    <t xml:space="preserve">Обоснование начальной (максимальной) цены контракта</t>
  </si>
  <si>
    <r>
      <rPr>
        <sz val="11"/>
        <color rgb="FF000000"/>
        <rFont val="Times New Roman"/>
        <family val="1"/>
        <charset val="204"/>
      </rPr>
      <t xml:space="preserve">Объект закупки: Право на использование новых версий  БД "ФСНБ-2022 в формате программы для ЭВМ "Гранд-Смета""
На основании пункта 1 части 1 статьи 22 Федерального закона от 05.04.2013 № 44-ФЗ начальная (максимальная) цена контракта определена Заказчиком методом сопоставимых рыночных цен (анализ рынка).
Источниками информации о ценах услуг, являющихся предметом закупки, являлись исследование рынка проведенные по инициативе заказчика на основании </t>
    </r>
    <r>
      <rPr>
        <u val="single"/>
        <sz val="11"/>
        <color rgb="FF000000"/>
        <rFont val="Times New Roman"/>
        <family val="1"/>
        <charset val="204"/>
      </rPr>
      <t xml:space="preserve">коммерческих и ценовых предложений исполнителей </t>
    </r>
    <r>
      <rPr>
        <sz val="11"/>
        <color rgb="FF000000"/>
        <rFont val="Times New Roman"/>
        <family val="1"/>
        <charset val="204"/>
      </rPr>
      <t xml:space="preserve">(основание – пункт 8 части 18 статьи 22 Федерального закона от 05.04.2013 № 44-ФЗ.                                                                                                                                                                                                                Расчет начальной (максимальной) цены контракта представлен в таблице:
</t>
    </r>
  </si>
  <si>
    <t xml:space="preserve">Начальная (максимальная) цена договора*</t>
  </si>
  <si>
    <t xml:space="preserve">№ п/п</t>
  </si>
  <si>
    <t xml:space="preserve">Наименование товара, работ, услуг</t>
  </si>
  <si>
    <t xml:space="preserve">Объем</t>
  </si>
  <si>
    <t xml:space="preserve">Коммерческое предложение   Поставщик №1</t>
  </si>
  <si>
    <t xml:space="preserve">Коммерческое предложение   Поставщик №2</t>
  </si>
  <si>
    <t xml:space="preserve">Коммерческое предложение   Поставщик №3</t>
  </si>
  <si>
    <t xml:space="preserve">Средн. арифм.</t>
  </si>
  <si>
    <t xml:space="preserve">Кол-во знач.</t>
  </si>
  <si>
    <t xml:space="preserve">Сред.квадр.откл. σ=</t>
  </si>
  <si>
    <t xml:space="preserve">Коэфф вариации V=</t>
  </si>
  <si>
    <t xml:space="preserve">Совокупность значений</t>
  </si>
  <si>
    <t xml:space="preserve">Расчетная цена за ед.**, руб.</t>
  </si>
  <si>
    <t xml:space="preserve">Всего, руб.</t>
  </si>
  <si>
    <t xml:space="preserve">Ед.изм.</t>
  </si>
  <si>
    <t xml:space="preserve">Кол-во</t>
  </si>
  <si>
    <t xml:space="preserve">Цена за ед.изм.</t>
  </si>
  <si>
    <t xml:space="preserve">Право на использование новых версий БД "ФСНБ-2022 в формате программы для ЭВМ "Гранд-Смета""</t>
  </si>
  <si>
    <t xml:space="preserve">рабочее место</t>
  </si>
  <si>
    <t xml:space="preserve">Итого:</t>
  </si>
  <si>
    <r>
      <rPr>
        <sz val="10"/>
        <color theme="1"/>
        <rFont val="Times New Roman"/>
        <family val="1"/>
        <charset val="204"/>
      </rPr>
      <t xml:space="preserve">Начальная (максимальная) цена государственного контракта составляет: </t>
    </r>
    <r>
      <rPr>
        <b val="true"/>
        <sz val="10"/>
        <color theme="0"/>
        <rFont val="Times New Roman"/>
        <family val="1"/>
        <charset val="204"/>
      </rPr>
      <t xml:space="preserve">19 034,17</t>
    </r>
    <r>
      <rPr>
        <b val="true"/>
        <sz val="10"/>
        <color rgb="FF000000"/>
        <rFont val="Times New Roman"/>
        <family val="1"/>
        <charset val="204"/>
      </rPr>
      <t xml:space="preserve"> рублей. </t>
    </r>
    <r>
      <rPr>
        <sz val="10"/>
        <color rgb="FF000000"/>
        <rFont val="Times New Roman"/>
        <family val="1"/>
        <charset val="204"/>
      </rPr>
      <t xml:space="preserve">Цена установлена в связи с ограниченным объемом выделенных ЛБО.</t>
    </r>
  </si>
  <si>
    <t xml:space="preserve">** Указывается в случае, если цена единицы отлична от средней рыночной цены.</t>
  </si>
  <si>
    <t xml:space="preserve">Начальная (максимальная) цена Государственного контракта принимается равной 20 500,00 рублей (двадцать тысяч пятьсот рублей) 00 копеек..</t>
  </si>
  <si>
    <t xml:space="preserve">Цена установлена в связи с ограниченным объемом выделенных лимитов бюджетных обязательств.</t>
  </si>
  <si>
    <t xml:space="preserve">Должностное лицо ответственное за обоснование НМЦК:</t>
  </si>
  <si>
    <t xml:space="preserve">Главный специалист-эксперт ОИТ УИТС</t>
  </si>
  <si>
    <t xml:space="preserve">Ефимова Е.В.</t>
  </si>
  <si>
    <t xml:space="preserve">Тел.: 8(4162)226-189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</si>
</sst>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_р_."/>
    <numFmt numFmtId="166" formatCode="#,##0.00"/>
    <numFmt numFmtId="167" formatCode="0.00"/>
  </numFmts>
  <fonts count="1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 val="single"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00" zoomScalePageLayoutView="90" workbookViewId="0">
      <selection pane="topLeft" activeCell="B13" activeCellId="0" sqref="B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41.57"/>
    <col collapsed="false" customWidth="true" hidden="false" outlineLevel="0" max="3" min="3" style="1" width="7.42"/>
    <col collapsed="false" customWidth="true" hidden="false" outlineLevel="0" max="4" min="4" style="1" width="10.14"/>
    <col collapsed="false" customWidth="true" hidden="false" outlineLevel="0" max="5" min="5" style="1" width="13.15"/>
    <col collapsed="false" customWidth="true" hidden="false" outlineLevel="0" max="6" min="6" style="1" width="13.42"/>
    <col collapsed="false" customWidth="true" hidden="false" outlineLevel="0" max="7" min="7" style="1" width="13.15"/>
    <col collapsed="false" customWidth="true" hidden="false" outlineLevel="0" max="8" min="8" style="1" width="10.29"/>
    <col collapsed="false" customWidth="true" hidden="false" outlineLevel="0" max="9" min="9" style="1" width="6.43"/>
    <col collapsed="false" customWidth="true" hidden="false" outlineLevel="0" max="10" min="10" style="1" width="9.86"/>
    <col collapsed="false" customWidth="true" hidden="false" outlineLevel="0" max="11" min="11" style="1" width="10"/>
    <col collapsed="false" customWidth="true" hidden="false" outlineLevel="0" max="12" min="12" style="1" width="14.71"/>
    <col collapsed="false" customWidth="true" hidden="true" outlineLevel="0" max="13" min="13" style="1" width="11.57"/>
    <col collapsed="false" customWidth="true" hidden="false" outlineLevel="0" max="14" min="14" style="1" width="12.57"/>
    <col collapsed="false" customWidth="true" hidden="false" outlineLevel="0" max="18" min="18" style="2" width="12.71"/>
  </cols>
  <sheetData>
    <row r="1" s="3" customFormat="true" ht="51" hidden="false" customHeight="true" outlineLevel="0" collapsed="false">
      <c r="H1" s="4" t="s">
        <v>0</v>
      </c>
      <c r="I1" s="4"/>
      <c r="J1" s="4"/>
      <c r="K1" s="4"/>
      <c r="L1" s="4"/>
      <c r="M1" s="4"/>
      <c r="N1" s="4"/>
      <c r="R1" s="5"/>
    </row>
    <row r="2" s="3" customFormat="true" ht="15" hidden="false" customHeight="false" outlineLevel="0" collapsed="false">
      <c r="R2" s="5"/>
    </row>
    <row r="3" customFormat="false" ht="15" hidden="true" customHeight="false" outlineLevel="0" collapsed="false"/>
    <row r="4" customFormat="false" ht="15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15" hidden="tru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tru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Format="false" ht="96" hidden="false" customHeight="true" outlineLevel="0" collapsed="false">
      <c r="A8" s="9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customFormat="false" ht="12.75" hidden="true" customHeight="true" outlineLevel="0" collapsed="false"/>
    <row r="10" customFormat="false" ht="33" hidden="true" customHeight="true" outlineLevel="0" collapsed="false">
      <c r="A10" s="10" t="s">
        <v>3</v>
      </c>
      <c r="B10" s="10"/>
      <c r="C10" s="11" t="n">
        <f aca="false">SUM(N15)</f>
        <v>0</v>
      </c>
      <c r="D10" s="11"/>
      <c r="E10" s="12"/>
      <c r="F10" s="12"/>
      <c r="G10" s="12"/>
      <c r="H10" s="12"/>
      <c r="I10" s="13"/>
      <c r="J10" s="13"/>
      <c r="K10" s="10"/>
      <c r="L10" s="10"/>
      <c r="M10" s="10"/>
      <c r="N10" s="14"/>
    </row>
    <row r="11" customFormat="false" ht="47.25" hidden="false" customHeight="true" outlineLevel="0" collapsed="false">
      <c r="A11" s="13" t="s">
        <v>4</v>
      </c>
      <c r="B11" s="13" t="s">
        <v>5</v>
      </c>
      <c r="C11" s="13" t="s">
        <v>6</v>
      </c>
      <c r="D11" s="13"/>
      <c r="E11" s="15" t="s">
        <v>7</v>
      </c>
      <c r="F11" s="15" t="s">
        <v>8</v>
      </c>
      <c r="G11" s="15" t="s">
        <v>9</v>
      </c>
      <c r="H11" s="12" t="s">
        <v>10</v>
      </c>
      <c r="I11" s="13" t="s">
        <v>11</v>
      </c>
      <c r="J11" s="13" t="s">
        <v>12</v>
      </c>
      <c r="K11" s="13" t="s">
        <v>13</v>
      </c>
      <c r="L11" s="13" t="s">
        <v>14</v>
      </c>
      <c r="M11" s="13" t="s">
        <v>15</v>
      </c>
      <c r="N11" s="12" t="s">
        <v>16</v>
      </c>
    </row>
    <row r="12" customFormat="false" ht="25.5" hidden="false" customHeight="true" outlineLevel="0" collapsed="false">
      <c r="A12" s="13"/>
      <c r="B12" s="13"/>
      <c r="C12" s="13" t="s">
        <v>17</v>
      </c>
      <c r="D12" s="13" t="s">
        <v>18</v>
      </c>
      <c r="E12" s="12" t="s">
        <v>19</v>
      </c>
      <c r="F12" s="12" t="s">
        <v>19</v>
      </c>
      <c r="G12" s="12" t="s">
        <v>19</v>
      </c>
      <c r="H12" s="12"/>
      <c r="I12" s="13"/>
      <c r="J12" s="13"/>
      <c r="K12" s="13"/>
      <c r="L12" s="13"/>
      <c r="M12" s="13"/>
      <c r="N12" s="12"/>
    </row>
    <row r="13" customFormat="false" ht="39" hidden="false" customHeight="true" outlineLevel="0" collapsed="false">
      <c r="A13" s="13" t="n">
        <v>1</v>
      </c>
      <c r="B13" s="16" t="s">
        <v>20</v>
      </c>
      <c r="C13" s="13" t="s">
        <v>21</v>
      </c>
      <c r="D13" s="13" t="n">
        <v>1</v>
      </c>
      <c r="E13" s="12" t="n">
        <v>22500</v>
      </c>
      <c r="F13" s="12" t="n">
        <v>22500</v>
      </c>
      <c r="G13" s="12" t="n">
        <v>20500</v>
      </c>
      <c r="H13" s="12" t="n">
        <f aca="false">ROUND(AVERAGE(E13,F13,G13),2)</f>
        <v>21833.33</v>
      </c>
      <c r="I13" s="13" t="n">
        <f aca="false">COUNT(E13:G13)</f>
        <v>3</v>
      </c>
      <c r="J13" s="13" t="n">
        <f aca="false">STDEV(E13,F13,G13)</f>
        <v>1154.70053837925</v>
      </c>
      <c r="K13" s="13" t="n">
        <f aca="false">J13/H13*100</f>
        <v>5.28870556337147</v>
      </c>
      <c r="L13" s="13" t="str">
        <f aca="false">IF(K13&lt;33,"ОДНОРОДНЫЕ","НЕОДНОРОДНЫЕ")</f>
        <v>ОДНОРОДНЫЕ</v>
      </c>
      <c r="M13" s="13"/>
      <c r="N13" s="14" t="n">
        <f aca="false">D13*H13</f>
        <v>21833.33</v>
      </c>
    </row>
    <row r="14" customFormat="false" ht="19.5" hidden="true" customHeight="true" outlineLevel="0" collapsed="false">
      <c r="A14" s="13" t="n">
        <v>23</v>
      </c>
      <c r="B14" s="16"/>
      <c r="C14" s="13"/>
      <c r="D14" s="17"/>
      <c r="E14" s="18"/>
      <c r="F14" s="18"/>
      <c r="G14" s="18"/>
      <c r="H14" s="12"/>
      <c r="I14" s="13"/>
      <c r="J14" s="13"/>
      <c r="K14" s="13"/>
      <c r="L14" s="13"/>
      <c r="M14" s="13"/>
      <c r="N14" s="14"/>
    </row>
    <row r="15" customFormat="false" ht="19.5" hidden="true" customHeight="true" outlineLevel="0" collapsed="false">
      <c r="A15" s="13" t="n">
        <v>24</v>
      </c>
      <c r="B15" s="16"/>
      <c r="C15" s="13"/>
      <c r="D15" s="17"/>
      <c r="E15" s="18"/>
      <c r="F15" s="18"/>
      <c r="G15" s="18"/>
      <c r="H15" s="12"/>
      <c r="I15" s="13"/>
      <c r="J15" s="13"/>
      <c r="K15" s="13"/>
      <c r="L15" s="13"/>
      <c r="M15" s="13"/>
      <c r="N15" s="14"/>
    </row>
    <row r="16" customFormat="false" ht="18" hidden="false" customHeight="true" outlineLevel="0" collapsed="false">
      <c r="A16" s="19" t="s">
        <v>22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1" t="n">
        <f aca="false">SUM(N13:N15)</f>
        <v>21833.33</v>
      </c>
    </row>
    <row r="17" s="27" customFormat="true" ht="21.75" hidden="true" customHeight="true" outlineLevel="0" collapsed="false">
      <c r="A17" s="22"/>
      <c r="B17" s="23" t="s">
        <v>23</v>
      </c>
      <c r="C17" s="23"/>
      <c r="D17" s="23"/>
      <c r="E17" s="23"/>
      <c r="F17" s="23"/>
      <c r="G17" s="24"/>
      <c r="H17" s="25"/>
      <c r="I17" s="22"/>
      <c r="J17" s="22"/>
      <c r="K17" s="22"/>
      <c r="L17" s="22"/>
      <c r="M17" s="22"/>
      <c r="N17" s="26"/>
      <c r="R17" s="28"/>
    </row>
    <row r="18" s="27" customFormat="true" ht="18" hidden="false" customHeight="true" outlineLevel="0" collapsed="false">
      <c r="A18" s="22"/>
      <c r="B18" s="29" t="s">
        <v>24</v>
      </c>
      <c r="C18" s="30"/>
      <c r="D18" s="30"/>
      <c r="E18" s="30"/>
      <c r="F18" s="30"/>
      <c r="G18" s="24"/>
      <c r="H18" s="25"/>
      <c r="I18" s="22"/>
      <c r="J18" s="22"/>
      <c r="K18" s="22"/>
      <c r="L18" s="22"/>
      <c r="M18" s="22"/>
      <c r="N18" s="26"/>
      <c r="R18" s="28"/>
    </row>
    <row r="19" s="27" customFormat="true" ht="32.3" hidden="false" customHeight="true" outlineLevel="0" collapsed="false">
      <c r="A19" s="22"/>
      <c r="B19" s="31" t="s">
        <v>25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2"/>
      <c r="N19" s="26"/>
      <c r="R19" s="28"/>
    </row>
    <row r="20" s="27" customFormat="true" ht="18" hidden="false" customHeight="true" outlineLevel="0" collapsed="false">
      <c r="A20" s="22"/>
      <c r="B20" s="29" t="s">
        <v>26</v>
      </c>
      <c r="C20" s="30"/>
      <c r="D20" s="30"/>
      <c r="E20" s="30"/>
      <c r="F20" s="30"/>
      <c r="G20" s="24"/>
      <c r="H20" s="25"/>
      <c r="I20" s="22"/>
      <c r="J20" s="22"/>
      <c r="K20" s="22"/>
      <c r="L20" s="22"/>
      <c r="M20" s="22"/>
      <c r="N20" s="26"/>
      <c r="R20" s="28"/>
    </row>
    <row r="21" s="27" customFormat="true" ht="15" hidden="false" customHeight="false" outlineLevel="0" collapsed="false">
      <c r="A21" s="32"/>
      <c r="B21" s="33" t="s">
        <v>27</v>
      </c>
      <c r="C21" s="33"/>
      <c r="D21" s="33"/>
      <c r="E21" s="33"/>
      <c r="F21" s="33"/>
      <c r="G21" s="34"/>
      <c r="H21" s="25"/>
      <c r="I21" s="22"/>
      <c r="J21" s="22"/>
      <c r="K21" s="22"/>
      <c r="L21" s="22"/>
      <c r="M21" s="22"/>
      <c r="N21" s="25"/>
      <c r="R21" s="28"/>
    </row>
    <row r="22" s="27" customFormat="true" ht="15" hidden="false" customHeight="false" outlineLevel="0" collapsed="false">
      <c r="A22" s="32"/>
      <c r="B22" s="35"/>
      <c r="C22" s="32"/>
      <c r="D22" s="36"/>
      <c r="E22" s="34"/>
      <c r="F22" s="34"/>
      <c r="G22" s="34"/>
      <c r="H22" s="25"/>
      <c r="I22" s="22"/>
      <c r="J22" s="22"/>
      <c r="K22" s="22"/>
      <c r="L22" s="22"/>
      <c r="M22" s="22"/>
      <c r="N22" s="25"/>
      <c r="R22" s="28"/>
    </row>
    <row r="23" s="27" customFormat="true" ht="60" hidden="false" customHeight="true" outlineLevel="0" collapsed="false">
      <c r="A23" s="32"/>
      <c r="B23" s="31" t="s">
        <v>28</v>
      </c>
      <c r="C23" s="32"/>
      <c r="D23" s="32"/>
      <c r="E23" s="32"/>
      <c r="F23" s="32"/>
      <c r="G23" s="32"/>
      <c r="H23" s="37"/>
      <c r="I23" s="32"/>
      <c r="J23" s="38" t="s">
        <v>29</v>
      </c>
      <c r="K23" s="38"/>
      <c r="L23" s="38"/>
      <c r="M23" s="39"/>
      <c r="N23" s="32"/>
      <c r="R23" s="28"/>
    </row>
    <row r="24" s="27" customFormat="true" ht="15" hidden="false" customHeight="false" outlineLevel="0" collapsed="false">
      <c r="B24" s="31" t="s">
        <v>30</v>
      </c>
      <c r="R24" s="28"/>
    </row>
    <row r="25" s="27" customFormat="true" ht="12.75" hidden="false" customHeight="false" outlineLevel="0" collapsed="false">
      <c r="B25" s="31"/>
      <c r="R25" s="28"/>
    </row>
    <row r="26" s="27" customFormat="true" ht="12.75" hidden="false" customHeight="false" outlineLevel="0" collapsed="false">
      <c r="H26" s="32"/>
      <c r="M26" s="39"/>
      <c r="N26" s="39"/>
      <c r="R26" s="28"/>
    </row>
    <row r="28" customFormat="false" ht="15" hidden="true" customHeight="false" outlineLevel="0" collapsed="false">
      <c r="E28" s="2"/>
      <c r="F28" s="2"/>
      <c r="G28" s="2"/>
    </row>
    <row r="29" customFormat="false" ht="15" hidden="true" customHeight="false" outlineLevel="0" collapsed="false">
      <c r="E29" s="2"/>
      <c r="F29" s="2"/>
      <c r="G29" s="2"/>
    </row>
    <row r="30" customFormat="false" ht="15" hidden="true" customHeight="false" outlineLevel="0" collapsed="false">
      <c r="E30" s="2"/>
      <c r="F30" s="2"/>
      <c r="G30" s="2"/>
    </row>
    <row r="31" customFormat="false" ht="15" hidden="true" customHeight="false" outlineLevel="0" collapsed="false">
      <c r="E31" s="2"/>
      <c r="F31" s="2"/>
      <c r="G31" s="2"/>
    </row>
    <row r="32" customFormat="false" ht="15" hidden="false" customHeight="false" outlineLevel="0" collapsed="false">
      <c r="E32" s="2"/>
      <c r="F32" s="2"/>
      <c r="G32" s="2"/>
    </row>
    <row r="33" customFormat="false" ht="15" hidden="false" customHeight="false" outlineLevel="0" collapsed="false">
      <c r="E33" s="2"/>
      <c r="F33" s="2"/>
      <c r="G33" s="2"/>
    </row>
    <row r="34" customFormat="false" ht="15" hidden="false" customHeight="false" outlineLevel="0" collapsed="false">
      <c r="E34" s="2"/>
      <c r="F34" s="2"/>
      <c r="G34" s="2"/>
    </row>
    <row r="35" customFormat="false" ht="15" hidden="false" customHeight="false" outlineLevel="0" collapsed="false">
      <c r="E35" s="2"/>
      <c r="F35" s="2"/>
      <c r="G35" s="2"/>
    </row>
    <row r="36" customFormat="false" ht="15" hidden="false" customHeight="false" outlineLevel="0" collapsed="false">
      <c r="E36" s="2"/>
      <c r="G36" s="2"/>
    </row>
    <row r="37" customFormat="false" ht="15" hidden="false" customHeight="false" outlineLevel="0" collapsed="false">
      <c r="E37" s="2"/>
      <c r="G37" s="2"/>
    </row>
    <row r="38" customFormat="false" ht="15" hidden="false" customHeight="false" outlineLevel="0" collapsed="false">
      <c r="E38" s="2"/>
      <c r="G38" s="2"/>
    </row>
    <row r="39" customFormat="false" ht="15" hidden="false" customHeight="false" outlineLevel="0" collapsed="false">
      <c r="E39" s="2"/>
      <c r="G39" s="2"/>
    </row>
    <row r="40" customFormat="false" ht="15" hidden="false" customHeight="false" outlineLevel="0" collapsed="false">
      <c r="E40" s="2"/>
      <c r="G40" s="2"/>
    </row>
    <row r="41" customFormat="false" ht="15" hidden="false" customHeight="false" outlineLevel="0" collapsed="false">
      <c r="E41" s="2"/>
      <c r="G41" s="2"/>
    </row>
  </sheetData>
  <mergeCells count="20">
    <mergeCell ref="H1:N1"/>
    <mergeCell ref="A4:N4"/>
    <mergeCell ref="A5:N6"/>
    <mergeCell ref="A8:N8"/>
    <mergeCell ref="A10:B10"/>
    <mergeCell ref="C10:D10"/>
    <mergeCell ref="A11:A12"/>
    <mergeCell ref="B11:B12"/>
    <mergeCell ref="C11:D11"/>
    <mergeCell ref="H11:H12"/>
    <mergeCell ref="I11:I12"/>
    <mergeCell ref="J11:J12"/>
    <mergeCell ref="K11:K12"/>
    <mergeCell ref="L11:L12"/>
    <mergeCell ref="M11:M12"/>
    <mergeCell ref="N11:N12"/>
    <mergeCell ref="A16:L16"/>
    <mergeCell ref="B19:L19"/>
    <mergeCell ref="B21:F21"/>
    <mergeCell ref="J23:L23"/>
  </mergeCells>
  <conditionalFormatting sqref="L13:M13">
    <cfRule type="containsText" priority="2" operator="containsText" aboveAverage="0" equalAverage="0" bottom="0" percent="0" rank="0" text="НЕОДНОРОДНЫЕ" dxfId="0">
      <formula>NOT(ISERROR(SEARCH("НЕОДНОРОДНЫЕ",L13)))</formula>
    </cfRule>
    <cfRule type="containsText" priority="3" operator="containsText" aboveAverage="0" equalAverage="0" bottom="0" percent="0" rank="0" text="ОДНОРОДНЫЕ" dxfId="1">
      <formula>NOT(ISERROR(SEARCH("ОДНОРОДНЫЕ",L13)))</formula>
    </cfRule>
    <cfRule type="containsText" priority="4" operator="containsText" aboveAverage="0" equalAverage="0" bottom="0" percent="0" rank="0" text="НЕОДНОРОДНЫЕ" dxfId="2">
      <formula>NOT(ISERROR(SEARCH("НЕОДНОРОДНЫЕ",L13)))</formula>
    </cfRule>
    <cfRule type="containsText" priority="5" operator="containsText" aboveAverage="0" equalAverage="0" bottom="0" percent="0" rank="0" text="НЕ" dxfId="3">
      <formula>NOT(ISERROR(SEARCH("НЕ",L13)))</formula>
    </cfRule>
    <cfRule type="containsText" priority="6" operator="containsText" aboveAverage="0" equalAverage="0" bottom="0" percent="0" rank="0" text="ОДНОРОДНЫЕ" dxfId="4">
      <formula>NOT(ISERROR(SEARCH("ОДНОРОДНЫЕ",L13)))</formula>
    </cfRule>
    <cfRule type="containsText" priority="7" operator="containsText" aboveAverage="0" equalAverage="0" bottom="0" percent="0" rank="0" text="НЕОДНОРОДНЫЕ" dxfId="5">
      <formula>NOT(ISERROR(SEARCH("НЕОДНОРОДНЫЕ",L13)))</formula>
    </cfRule>
  </conditionalFormatting>
  <conditionalFormatting sqref="L14:M14">
    <cfRule type="containsText" priority="8" operator="containsText" aboveAverage="0" equalAverage="0" bottom="0" percent="0" rank="0" text="НЕОДНОРОДНЫЕ" dxfId="6">
      <formula>NOT(ISERROR(SEARCH("НЕОДНОРОДНЫЕ",L14)))</formula>
    </cfRule>
    <cfRule type="containsText" priority="9" operator="containsText" aboveAverage="0" equalAverage="0" bottom="0" percent="0" rank="0" text="ОДНОРОДНЫЕ" dxfId="7">
      <formula>NOT(ISERROR(SEARCH("ОДНОРОДНЫЕ",L14)))</formula>
    </cfRule>
    <cfRule type="containsText" priority="10" operator="containsText" aboveAverage="0" equalAverage="0" bottom="0" percent="0" rank="0" text="НЕОДНОРОДНЫЕ" dxfId="8">
      <formula>NOT(ISERROR(SEARCH("НЕОДНОРОДНЫЕ",L14)))</formula>
    </cfRule>
    <cfRule type="containsText" priority="11" operator="containsText" aboveAverage="0" equalAverage="0" bottom="0" percent="0" rank="0" text="НЕ" dxfId="9">
      <formula>NOT(ISERROR(SEARCH("НЕ",L14)))</formula>
    </cfRule>
    <cfRule type="containsText" priority="12" operator="containsText" aboveAverage="0" equalAverage="0" bottom="0" percent="0" rank="0" text="ОДНОРОДНЫЕ" dxfId="10">
      <formula>NOT(ISERROR(SEARCH("ОДНОРОДНЫЕ",L14)))</formula>
    </cfRule>
    <cfRule type="containsText" priority="13" operator="containsText" aboveAverage="0" equalAverage="0" bottom="0" percent="0" rank="0" text="НЕОДНОРОДНЫЕ" dxfId="11">
      <formula>NOT(ISERROR(SEARCH("НЕОДНОРОДНЫЕ",L14)))</formula>
    </cfRule>
  </conditionalFormatting>
  <conditionalFormatting sqref="L15:M15 L17:M22">
    <cfRule type="containsText" priority="14" operator="containsText" aboveAverage="0" equalAverage="0" bottom="0" percent="0" rank="0" text="НЕОДНОРОДНЫЕ" dxfId="12">
      <formula>NOT(ISERROR(SEARCH("НЕОДНОРОДНЫЕ",L15)))</formula>
    </cfRule>
    <cfRule type="containsText" priority="15" operator="containsText" aboveAverage="0" equalAverage="0" bottom="0" percent="0" rank="0" text="ОДНОРОДНЫЕ" dxfId="13">
      <formula>NOT(ISERROR(SEARCH("ОДНОРОДНЫЕ",L15)))</formula>
    </cfRule>
    <cfRule type="containsText" priority="16" operator="containsText" aboveAverage="0" equalAverage="0" bottom="0" percent="0" rank="0" text="НЕОДНОРОДНЫЕ" dxfId="14">
      <formula>NOT(ISERROR(SEARCH("НЕОДНОРОДНЫЕ",L15)))</formula>
    </cfRule>
    <cfRule type="containsText" priority="17" operator="containsText" aboveAverage="0" equalAverage="0" bottom="0" percent="0" rank="0" text="НЕ" dxfId="15">
      <formula>NOT(ISERROR(SEARCH("НЕ",L15)))</formula>
    </cfRule>
    <cfRule type="containsText" priority="18" operator="containsText" aboveAverage="0" equalAverage="0" bottom="0" percent="0" rank="0" text="ОДНОРОДНЫЕ" dxfId="16">
      <formula>NOT(ISERROR(SEARCH("ОДНОРОДНЫЕ",L15)))</formula>
    </cfRule>
    <cfRule type="containsText" priority="19" operator="containsText" aboveAverage="0" equalAverage="0" bottom="0" percent="0" rank="0" text="НЕОДНОРОДНЫЕ" dxfId="17">
      <formula>NOT(ISERROR(SEARCH("НЕОДНОРОДНЫЕ",L15)))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2026-06-02T08:57:47Z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