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52BCC1A0-82DA-464F-8DE2-E40598FF85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J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J46" i="1" s="1"/>
  <c r="H45" i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H36" i="1"/>
  <c r="I36" i="1" s="1"/>
  <c r="J36" i="1" s="1"/>
  <c r="H35" i="1"/>
  <c r="I35" i="1" s="1"/>
  <c r="J35" i="1" s="1"/>
  <c r="H34" i="1"/>
  <c r="I34" i="1" s="1"/>
  <c r="J34" i="1" s="1"/>
  <c r="H33" i="1"/>
  <c r="I33" i="1" s="1"/>
  <c r="J33" i="1" s="1"/>
  <c r="H32" i="1"/>
  <c r="K32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9" i="1"/>
  <c r="K9" i="1" s="1"/>
  <c r="H10" i="1"/>
  <c r="K10" i="1" s="1"/>
  <c r="H11" i="1"/>
  <c r="K11" i="1" s="1"/>
  <c r="H12" i="1"/>
  <c r="I12" i="1" s="1"/>
  <c r="J12" i="1" s="1"/>
  <c r="H13" i="1"/>
  <c r="K13" i="1" s="1"/>
  <c r="H55" i="1"/>
  <c r="I55" i="1" s="1"/>
  <c r="J55" i="1" s="1"/>
  <c r="H8" i="1"/>
  <c r="K8" i="1" s="1"/>
  <c r="E4" i="2"/>
  <c r="D4" i="2"/>
  <c r="D3" i="2"/>
  <c r="D2" i="2"/>
  <c r="D1" i="2"/>
  <c r="K54" i="1" l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I32" i="1"/>
  <c r="J32" i="1" s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55" i="1"/>
  <c r="I13" i="1"/>
  <c r="J13" i="1" s="1"/>
  <c r="K12" i="1"/>
  <c r="I11" i="1"/>
  <c r="J11" i="1" s="1"/>
  <c r="I10" i="1"/>
  <c r="J10" i="1" s="1"/>
  <c r="I9" i="1"/>
  <c r="J9" i="1" s="1"/>
  <c r="I8" i="1"/>
  <c r="J8" i="1" s="1"/>
  <c r="D6" i="1"/>
  <c r="E6" i="1" s="1"/>
  <c r="F6" i="1" s="1"/>
  <c r="K64" i="1" l="1"/>
  <c r="G6" i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<sst xmlns="http://schemas.openxmlformats.org/spreadsheetml/2006/main" count="73" uniqueCount="73">
  <si>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</si>
  <si>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</si>
  <si>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</si>
  <si>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</si>
  <si>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</si>
  <si>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</si>
  <si>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</si>
  <si>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</si>
  <si>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</si>
  <si>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</si>
  <si>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</si>
  <si>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</si>
  <si>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</si>
  <si>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</si>
  <si>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</si>
  <si>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</si>
  <si>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</si>
  <si>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</si>
  <si>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</si>
  <si>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</si>
  <si>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</si>
  <si>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</si>
  <si>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</si>
  <si>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Поставка канцелярских товаров для нужд Екатеринбургского государственного театрального института</t>
  </si>
  <si>
    <t>Ножницы Attache 180 мм с пласт.прорезинен.эллипт., красно-серыми ручками</t>
  </si>
  <si>
    <t>Нить прошивная лавсановая лш 210, белая (500 метров)</t>
  </si>
  <si>
    <t>Стикеры Attache куб 51х51, пастель 3 цвета 300 л</t>
  </si>
  <si>
    <t>Бумага для заметок с клеевым краем 76х76 мм, 400 л, 8 цв в асс</t>
  </si>
  <si>
    <t>Зажимы для бумаг 32мм 12шт/уп Attache, в картонной коробке</t>
  </si>
  <si>
    <t>Зажимы для бумаг 51мм 12шт/уп Attache, в картонной коробке</t>
  </si>
  <si>
    <t>Карандаш чернографитный Morandi HB круглый б/ласт в асс</t>
  </si>
  <si>
    <t>Дырокол Комус Vigor 6365 синий до 40л</t>
  </si>
  <si>
    <t>Клейкие закладки пласт. 8цв.по 20л. 8ммх45 Attache</t>
  </si>
  <si>
    <t>Бирки для ключей 10 шт/уп, ассорти, 5 цветов по 2шт.</t>
  </si>
  <si>
    <t>Батарейка АA/LR06 уп/10шт</t>
  </si>
  <si>
    <t>Батарейка GoPower LR03 AAA 10шт/бл Alkaline 1.5V (10/60/360)</t>
  </si>
  <si>
    <t>Блок для записей в подставке КОМУС в стакане 9х9х5 белый блок 100 г, 100</t>
  </si>
  <si>
    <t>Блок для записей Attache Economy проклеен.куб 9х9х9см цвет. с белым 65-80 г</t>
  </si>
  <si>
    <t>Бейдж 90х55мм металл зажим/булавка</t>
  </si>
  <si>
    <t>Книга учета амбарная в клетку 96л.обл.плотн.картон г/б</t>
  </si>
  <si>
    <t>Краска штемпельная Attache черная 45 гр на водной основе</t>
  </si>
  <si>
    <t>Корректирующая жидкость Attache 20мл на быстросохнущей осн, кисточка 66134</t>
  </si>
  <si>
    <t>Клей-карандаш 20г ATTACHE 'EXTRA' 15234</t>
  </si>
  <si>
    <t>Краска штемпельная Комус синяя 27 мл на водно-масляной</t>
  </si>
  <si>
    <t>Нож канцелярский 18мм Attache с фиксатором, полибег, цв.в ассорт.</t>
  </si>
  <si>
    <t>Клейкие закладки бумажные 4цв.по 25л. 12ммх50 Attache</t>
  </si>
  <si>
    <t>Клейкие закладки пласт. 5цв.по 20л. 12ммх44 Attache стрелки</t>
  </si>
  <si>
    <t>Корректирующий карандаш 8мл ATTACHE, шариковый наконечник 84034</t>
  </si>
  <si>
    <t>Маркер для флипчартов по бумаге Attache Selection Octavia черн, 2-3мм</t>
  </si>
  <si>
    <t>Маркер для белья EDDING E-8040/1 черный 1мм</t>
  </si>
  <si>
    <t>Набор текстовыделителей Attache Colored 1-5мм набор 3цв</t>
  </si>
  <si>
    <t>Маркер перманентный КОМУС PY2304 черный 1-4мм круглый наконечник</t>
  </si>
  <si>
    <t>Маркер лаковый Topfort Paint 2 мм белый</t>
  </si>
  <si>
    <t>Клей ПВА 125г КОМУС</t>
  </si>
  <si>
    <t>Маркер для металла Topfort MetalPro 4-12 мм черный</t>
  </si>
  <si>
    <t>Ручка гелевая неавтомат. Attache Epic,цвет чернил-черный,манж</t>
  </si>
  <si>
    <t>Ручка шариковая неавтомат. Attache Euphoria масл,синий,ассорт</t>
  </si>
  <si>
    <t>Скобы для степлера N10 КОМУС оцинкованные (2-20 лист.) 1000 шт в упаковке</t>
  </si>
  <si>
    <t>Степлер -мини КОМУС (N10) до 16 лист. синий антистеп</t>
  </si>
  <si>
    <t>Папка уголок E-310 180мкр жест.пластик А4 бесцв.прозр.Россия 10шт/уп</t>
  </si>
  <si>
    <t>Скоросшиватель картон. ДЕЛО 440г/м2 мелованн 20шт/уп</t>
  </si>
  <si>
    <t>Стикеры с клеев.краем 38x51 мм, 100л в блоке, неон 12 бл</t>
  </si>
  <si>
    <t>Стикеры с клеев.краем 76х76 мм, 400 лист, 5 неоновых цв</t>
  </si>
  <si>
    <t>Клейкая лента упаковочная Комус 50мм х 100м 50мкм прозрачная</t>
  </si>
  <si>
    <t>Файл-вкладыш А4 40мкм Attache с перфорацией,100 шт</t>
  </si>
  <si>
    <t>Набор текстовыделителей Attache Palette 1-5мм набор 4цв HL6010</t>
  </si>
  <si>
    <t>Термоэтикетки ЭКО 30х20 2000 шт/рул вт.40 21 рул/кор</t>
  </si>
  <si>
    <t>Тетрадь общая А5,48л,кл,скоб,офсет-2 Ice зелен/синий</t>
  </si>
  <si>
    <t>Клейкая лента канцелярская 12х33 12 шт./уп.</t>
  </si>
  <si>
    <t>Ролики для касс 57х23х12 из т/б 7шт/уп., 27 уп/кор (858922)</t>
  </si>
  <si>
    <t>Флеш-память Smartbuy Crown, 32Gb, USB 2.0, чер, SB32GBCRW-K</t>
  </si>
  <si>
    <t>Батарейка GP Super AAA/LR03 24A6/4-2CR10/GP24AA216/4-2CRSBC10 10шт/уп(6+4)</t>
  </si>
  <si>
    <t>Количество (штук, упак, набор, кор.)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</si>
</sst>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4"/>
  <sheetViews>
    <sheetView tabSelected="1" view="pageBreakPreview" topLeftCell="A28" zoomScale="70" zoomScaleNormal="80" zoomScaleSheetLayoutView="70" workbookViewId="0">
      <selection activeCell="B4" sqref="B4:B5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71"/>
      <c r="K1" s="71"/>
    </row>
    <row r="2" spans="1:11" ht="19.5" customHeight="1" x14ac:dyDescent="0.25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53.25" customHeight="1" x14ac:dyDescent="0.25">
      <c r="A3" s="42" t="s">
        <v>0</v>
      </c>
      <c r="B3" s="73" t="s">
        <v>11</v>
      </c>
      <c r="C3" s="74"/>
      <c r="D3" s="74"/>
      <c r="E3" s="74"/>
      <c r="F3" s="74"/>
      <c r="G3" s="74"/>
      <c r="H3" s="74"/>
      <c r="I3" s="74"/>
      <c r="J3" s="74"/>
      <c r="K3" s="74"/>
    </row>
    <row r="4" spans="1:11" ht="91.5" customHeight="1" x14ac:dyDescent="0.25">
      <c r="A4" s="66" t="s">
        <v>1</v>
      </c>
      <c r="B4" s="75" t="s">
        <v>72</v>
      </c>
      <c r="C4" s="76" t="s">
        <v>19</v>
      </c>
      <c r="D4" s="77" t="s">
        <v>2</v>
      </c>
      <c r="E4" s="77" t="s">
        <v>12</v>
      </c>
      <c r="F4" s="77"/>
      <c r="G4" s="77"/>
      <c r="H4" s="77" t="s">
        <v>4</v>
      </c>
      <c r="I4" s="77"/>
      <c r="J4" s="77"/>
      <c r="K4" s="21" t="s">
        <v>9</v>
      </c>
    </row>
    <row r="5" spans="1:11" ht="178.5" customHeight="1" x14ac:dyDescent="0.25">
      <c r="A5" s="67"/>
      <c r="B5" s="75"/>
      <c r="C5" s="76"/>
      <c r="D5" s="77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67"/>
      <c r="B6" s="39">
        <v>1</v>
      </c>
      <c r="C6" s="12">
        <v>2</v>
      </c>
      <c r="D6" s="12">
        <f>C6+1</f>
        <v>3</v>
      </c>
      <c r="E6" s="12">
        <f t="shared" ref="E6:K6" si="0">D6+1</f>
        <v>4</v>
      </c>
      <c r="F6" s="5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3.75" customHeight="1" x14ac:dyDescent="0.3">
      <c r="A7" s="67"/>
      <c r="B7" s="69" t="s">
        <v>23</v>
      </c>
      <c r="C7" s="70"/>
      <c r="D7" s="12"/>
      <c r="E7" s="12"/>
      <c r="F7" s="52"/>
      <c r="G7" s="12"/>
      <c r="H7" s="12"/>
      <c r="I7" s="12"/>
      <c r="J7" s="12"/>
      <c r="K7" s="19"/>
    </row>
    <row r="8" spans="1:11" s="7" customFormat="1" ht="22.5" customHeight="1" x14ac:dyDescent="0.25">
      <c r="A8" s="67"/>
      <c r="B8" s="46">
        <v>1</v>
      </c>
      <c r="C8" s="46" t="s">
        <v>24</v>
      </c>
      <c r="D8" s="43">
        <v>3</v>
      </c>
      <c r="E8" s="18">
        <v>150</v>
      </c>
      <c r="F8" s="53">
        <v>163.5</v>
      </c>
      <c r="G8" s="18">
        <v>154.5</v>
      </c>
      <c r="H8" s="20">
        <f t="shared" ref="H8:H55" si="1">ROUND((E8+F8+G8)/D8,2)</f>
        <v>156</v>
      </c>
      <c r="I8" s="16">
        <f t="shared" ref="I8:I55" si="2">SQRT(((SUM((POWER(E8-H8,2)),(POWER(F8-H8,2)),(POWER(G8-H8,2)))))/(D8-1))</f>
        <v>6.8738635424337602</v>
      </c>
      <c r="J8" s="17">
        <f t="shared" ref="J8:J55" si="3">I8/H8</f>
        <v>4.4063227836113848E-2</v>
      </c>
      <c r="K8" s="20">
        <f t="shared" ref="K8:K55" si="4">ROUND(H8*B8,2)</f>
        <v>156</v>
      </c>
    </row>
    <row r="9" spans="1:11" s="7" customFormat="1" ht="18" customHeight="1" x14ac:dyDescent="0.25">
      <c r="A9" s="67"/>
      <c r="B9" s="49">
        <v>1</v>
      </c>
      <c r="C9" s="46" t="s">
        <v>25</v>
      </c>
      <c r="D9" s="44">
        <v>3</v>
      </c>
      <c r="E9" s="18">
        <v>128</v>
      </c>
      <c r="F9" s="53">
        <v>139.52000000000001</v>
      </c>
      <c r="G9" s="18">
        <v>129.28</v>
      </c>
      <c r="H9" s="20">
        <f t="shared" si="1"/>
        <v>132.27000000000001</v>
      </c>
      <c r="I9" s="16">
        <f t="shared" si="2"/>
        <v>6.3140913835642314</v>
      </c>
      <c r="J9" s="17">
        <f t="shared" si="3"/>
        <v>4.7736383031407204E-2</v>
      </c>
      <c r="K9" s="20">
        <f t="shared" si="4"/>
        <v>132.27000000000001</v>
      </c>
    </row>
    <row r="10" spans="1:11" s="7" customFormat="1" ht="21.75" customHeight="1" x14ac:dyDescent="0.25">
      <c r="A10" s="67"/>
      <c r="B10" s="49">
        <v>1</v>
      </c>
      <c r="C10" s="46" t="s">
        <v>26</v>
      </c>
      <c r="D10" s="44">
        <v>3</v>
      </c>
      <c r="E10" s="18">
        <v>130</v>
      </c>
      <c r="F10" s="53">
        <v>141.69999999999999</v>
      </c>
      <c r="G10" s="18">
        <v>132.6</v>
      </c>
      <c r="H10" s="20">
        <f t="shared" si="1"/>
        <v>134.77000000000001</v>
      </c>
      <c r="I10" s="16">
        <f t="shared" si="2"/>
        <v>6.1435616705621126</v>
      </c>
      <c r="J10" s="17">
        <f t="shared" si="3"/>
        <v>4.5585528460058707E-2</v>
      </c>
      <c r="K10" s="20">
        <f t="shared" si="4"/>
        <v>134.77000000000001</v>
      </c>
    </row>
    <row r="11" spans="1:11" s="7" customFormat="1" ht="23.25" customHeight="1" x14ac:dyDescent="0.25">
      <c r="A11" s="67"/>
      <c r="B11" s="49">
        <v>3</v>
      </c>
      <c r="C11" s="46" t="s">
        <v>27</v>
      </c>
      <c r="D11" s="48">
        <v>3</v>
      </c>
      <c r="E11" s="18">
        <v>170</v>
      </c>
      <c r="F11" s="53">
        <v>183.6</v>
      </c>
      <c r="G11" s="18">
        <v>173.4</v>
      </c>
      <c r="H11" s="20">
        <f t="shared" si="1"/>
        <v>175.67</v>
      </c>
      <c r="I11" s="16">
        <f t="shared" si="2"/>
        <v>7.0776655755976448</v>
      </c>
      <c r="J11" s="17">
        <f t="shared" si="3"/>
        <v>4.0289551862000596E-2</v>
      </c>
      <c r="K11" s="20">
        <f t="shared" si="4"/>
        <v>527.01</v>
      </c>
    </row>
    <row r="12" spans="1:11" s="7" customFormat="1" ht="39" customHeight="1" x14ac:dyDescent="0.25">
      <c r="A12" s="67"/>
      <c r="B12" s="49">
        <v>1</v>
      </c>
      <c r="C12" s="46" t="s">
        <v>28</v>
      </c>
      <c r="D12" s="48">
        <v>3</v>
      </c>
      <c r="E12" s="18">
        <v>150</v>
      </c>
      <c r="F12" s="53">
        <v>160.5</v>
      </c>
      <c r="G12" s="18">
        <v>151.5</v>
      </c>
      <c r="H12" s="20">
        <f t="shared" si="1"/>
        <v>154</v>
      </c>
      <c r="I12" s="16">
        <f t="shared" si="2"/>
        <v>5.6789083458002736</v>
      </c>
      <c r="J12" s="17">
        <f t="shared" si="3"/>
        <v>3.6876028219482299E-2</v>
      </c>
      <c r="K12" s="20">
        <f t="shared" si="4"/>
        <v>154</v>
      </c>
    </row>
    <row r="13" spans="1:11" s="7" customFormat="1" ht="41.25" customHeight="1" x14ac:dyDescent="0.25">
      <c r="A13" s="67"/>
      <c r="B13" s="49">
        <v>3</v>
      </c>
      <c r="C13" s="46" t="s">
        <v>29</v>
      </c>
      <c r="D13" s="48">
        <v>3</v>
      </c>
      <c r="E13" s="18">
        <v>250</v>
      </c>
      <c r="F13" s="53">
        <v>267.5</v>
      </c>
      <c r="G13" s="18">
        <v>262.5</v>
      </c>
      <c r="H13" s="20">
        <f t="shared" si="1"/>
        <v>260</v>
      </c>
      <c r="I13" s="16">
        <f t="shared" si="2"/>
        <v>9.013878188659973</v>
      </c>
      <c r="J13" s="17">
        <f t="shared" si="3"/>
        <v>3.4668762264076822E-2</v>
      </c>
      <c r="K13" s="20">
        <f t="shared" si="4"/>
        <v>780</v>
      </c>
    </row>
    <row r="14" spans="1:11" s="7" customFormat="1" ht="37.5" customHeight="1" x14ac:dyDescent="0.25">
      <c r="A14" s="67"/>
      <c r="B14" s="49">
        <v>10</v>
      </c>
      <c r="C14" s="46" t="s">
        <v>30</v>
      </c>
      <c r="D14" s="50">
        <v>3</v>
      </c>
      <c r="E14" s="18">
        <v>10</v>
      </c>
      <c r="F14" s="53">
        <v>10.9</v>
      </c>
      <c r="G14" s="18">
        <v>10.199999999999999</v>
      </c>
      <c r="H14" s="20">
        <f t="shared" si="1"/>
        <v>10.37</v>
      </c>
      <c r="I14" s="16">
        <f t="shared" si="2"/>
        <v>0.47259919593668409</v>
      </c>
      <c r="J14" s="17">
        <f t="shared" si="3"/>
        <v>4.5573692954357196E-2</v>
      </c>
      <c r="K14" s="20">
        <f t="shared" si="4"/>
        <v>103.7</v>
      </c>
    </row>
    <row r="15" spans="1:11" s="7" customFormat="1" ht="39.75" customHeight="1" x14ac:dyDescent="0.25">
      <c r="A15" s="67"/>
      <c r="B15" s="49">
        <v>1</v>
      </c>
      <c r="C15" s="46" t="s">
        <v>31</v>
      </c>
      <c r="D15" s="50">
        <v>3</v>
      </c>
      <c r="E15" s="18">
        <v>750</v>
      </c>
      <c r="F15" s="53">
        <v>802.5</v>
      </c>
      <c r="G15" s="18">
        <v>772.5</v>
      </c>
      <c r="H15" s="20">
        <f t="shared" si="1"/>
        <v>775</v>
      </c>
      <c r="I15" s="16">
        <f t="shared" si="2"/>
        <v>26.339134382131846</v>
      </c>
      <c r="J15" s="17">
        <f t="shared" si="3"/>
        <v>3.398597984791206E-2</v>
      </c>
      <c r="K15" s="20">
        <f t="shared" si="4"/>
        <v>775</v>
      </c>
    </row>
    <row r="16" spans="1:11" s="7" customFormat="1" ht="42.75" customHeight="1" x14ac:dyDescent="0.25">
      <c r="A16" s="67"/>
      <c r="B16" s="49">
        <v>20</v>
      </c>
      <c r="C16" s="46" t="s">
        <v>32</v>
      </c>
      <c r="D16" s="50">
        <v>3</v>
      </c>
      <c r="E16" s="18">
        <v>90</v>
      </c>
      <c r="F16" s="53">
        <v>96.3</v>
      </c>
      <c r="G16" s="18">
        <v>91.8</v>
      </c>
      <c r="H16" s="20">
        <f t="shared" si="1"/>
        <v>92.7</v>
      </c>
      <c r="I16" s="16">
        <f t="shared" si="2"/>
        <v>3.2449961479175888</v>
      </c>
      <c r="J16" s="17">
        <f t="shared" si="3"/>
        <v>3.5005352188970752E-2</v>
      </c>
      <c r="K16" s="20">
        <f t="shared" si="4"/>
        <v>1854</v>
      </c>
    </row>
    <row r="17" spans="1:11" s="7" customFormat="1" ht="45" customHeight="1" x14ac:dyDescent="0.25">
      <c r="A17" s="67"/>
      <c r="B17" s="49">
        <v>10</v>
      </c>
      <c r="C17" s="46" t="s">
        <v>33</v>
      </c>
      <c r="D17" s="50">
        <v>3</v>
      </c>
      <c r="E17" s="18">
        <v>60</v>
      </c>
      <c r="F17" s="53">
        <v>64.2</v>
      </c>
      <c r="G17" s="18">
        <v>62.4</v>
      </c>
      <c r="H17" s="20">
        <f t="shared" si="1"/>
        <v>62.2</v>
      </c>
      <c r="I17" s="16">
        <f t="shared" si="2"/>
        <v>2.107130750570549</v>
      </c>
      <c r="J17" s="17">
        <f t="shared" si="3"/>
        <v>3.3876700169944519E-2</v>
      </c>
      <c r="K17" s="20">
        <f t="shared" si="4"/>
        <v>622</v>
      </c>
    </row>
    <row r="18" spans="1:11" s="7" customFormat="1" ht="38.25" customHeight="1" x14ac:dyDescent="0.25">
      <c r="A18" s="67"/>
      <c r="B18" s="49">
        <v>2</v>
      </c>
      <c r="C18" s="46" t="s">
        <v>34</v>
      </c>
      <c r="D18" s="50">
        <v>3</v>
      </c>
      <c r="E18" s="18">
        <v>383</v>
      </c>
      <c r="F18" s="53">
        <v>405.98</v>
      </c>
      <c r="G18" s="18">
        <v>394.49</v>
      </c>
      <c r="H18" s="20">
        <f t="shared" si="1"/>
        <v>394.49</v>
      </c>
      <c r="I18" s="16">
        <f t="shared" si="2"/>
        <v>11.490000000000009</v>
      </c>
      <c r="J18" s="17">
        <f t="shared" si="3"/>
        <v>2.9126213592233031E-2</v>
      </c>
      <c r="K18" s="20">
        <f t="shared" si="4"/>
        <v>788.98</v>
      </c>
    </row>
    <row r="19" spans="1:11" s="7" customFormat="1" ht="41.25" customHeight="1" x14ac:dyDescent="0.25">
      <c r="A19" s="67"/>
      <c r="B19" s="49">
        <v>1</v>
      </c>
      <c r="C19" s="46" t="s">
        <v>35</v>
      </c>
      <c r="D19" s="50">
        <v>3</v>
      </c>
      <c r="E19" s="18">
        <v>448</v>
      </c>
      <c r="F19" s="53">
        <v>483.84</v>
      </c>
      <c r="G19" s="18">
        <v>465.92</v>
      </c>
      <c r="H19" s="20">
        <f t="shared" si="1"/>
        <v>465.92</v>
      </c>
      <c r="I19" s="16">
        <f t="shared" si="2"/>
        <v>17.919999999999987</v>
      </c>
      <c r="J19" s="17">
        <f t="shared" si="3"/>
        <v>3.8461538461538436E-2</v>
      </c>
      <c r="K19" s="20">
        <f t="shared" si="4"/>
        <v>465.92</v>
      </c>
    </row>
    <row r="20" spans="1:11" s="7" customFormat="1" ht="44.25" customHeight="1" x14ac:dyDescent="0.25">
      <c r="A20" s="67"/>
      <c r="B20" s="49">
        <v>2</v>
      </c>
      <c r="C20" s="46" t="s">
        <v>71</v>
      </c>
      <c r="D20" s="50">
        <v>3</v>
      </c>
      <c r="E20" s="18">
        <v>565</v>
      </c>
      <c r="F20" s="53">
        <v>610.20000000000005</v>
      </c>
      <c r="G20" s="18">
        <v>570.65</v>
      </c>
      <c r="H20" s="20">
        <f t="shared" si="1"/>
        <v>581.95000000000005</v>
      </c>
      <c r="I20" s="16">
        <f t="shared" si="2"/>
        <v>24.627779031004838</v>
      </c>
      <c r="J20" s="17">
        <f t="shared" si="3"/>
        <v>4.2319407218841545E-2</v>
      </c>
      <c r="K20" s="20">
        <f t="shared" si="4"/>
        <v>1163.9000000000001</v>
      </c>
    </row>
    <row r="21" spans="1:11" s="7" customFormat="1" ht="42.75" customHeight="1" x14ac:dyDescent="0.25">
      <c r="A21" s="67"/>
      <c r="B21" s="49">
        <v>3</v>
      </c>
      <c r="C21" s="46" t="s">
        <v>36</v>
      </c>
      <c r="D21" s="50">
        <v>3</v>
      </c>
      <c r="E21" s="18">
        <v>162</v>
      </c>
      <c r="F21" s="53">
        <v>176.58</v>
      </c>
      <c r="G21" s="18">
        <v>168.48</v>
      </c>
      <c r="H21" s="20">
        <f t="shared" si="1"/>
        <v>169.02</v>
      </c>
      <c r="I21" s="16">
        <f t="shared" si="2"/>
        <v>7.3049845995730953</v>
      </c>
      <c r="J21" s="17">
        <f t="shared" si="3"/>
        <v>4.3219646193190714E-2</v>
      </c>
      <c r="K21" s="20">
        <f t="shared" si="4"/>
        <v>507.06</v>
      </c>
    </row>
    <row r="22" spans="1:11" s="7" customFormat="1" ht="40.5" customHeight="1" x14ac:dyDescent="0.25">
      <c r="A22" s="67"/>
      <c r="B22" s="49">
        <v>5</v>
      </c>
      <c r="C22" s="46" t="s">
        <v>37</v>
      </c>
      <c r="D22" s="50">
        <v>3</v>
      </c>
      <c r="E22" s="18">
        <v>111</v>
      </c>
      <c r="F22" s="53">
        <v>120.99</v>
      </c>
      <c r="G22" s="18">
        <v>113.22</v>
      </c>
      <c r="H22" s="20">
        <f t="shared" si="1"/>
        <v>115.07</v>
      </c>
      <c r="I22" s="16">
        <f t="shared" si="2"/>
        <v>5.2456553451403929</v>
      </c>
      <c r="J22" s="17">
        <f t="shared" si="3"/>
        <v>4.5586645912404564E-2</v>
      </c>
      <c r="K22" s="20">
        <f t="shared" si="4"/>
        <v>575.35</v>
      </c>
    </row>
    <row r="23" spans="1:11" s="7" customFormat="1" ht="37.5" customHeight="1" x14ac:dyDescent="0.25">
      <c r="A23" s="67"/>
      <c r="B23" s="49">
        <v>10</v>
      </c>
      <c r="C23" s="46" t="s">
        <v>38</v>
      </c>
      <c r="D23" s="50">
        <v>3</v>
      </c>
      <c r="E23" s="18">
        <v>12</v>
      </c>
      <c r="F23" s="53">
        <v>13.08</v>
      </c>
      <c r="G23" s="18">
        <v>12.36</v>
      </c>
      <c r="H23" s="20">
        <f t="shared" si="1"/>
        <v>12.48</v>
      </c>
      <c r="I23" s="16">
        <f t="shared" si="2"/>
        <v>0.5499090833947009</v>
      </c>
      <c r="J23" s="17">
        <f t="shared" si="3"/>
        <v>4.4063227836113855E-2</v>
      </c>
      <c r="K23" s="20">
        <f t="shared" si="4"/>
        <v>124.8</v>
      </c>
    </row>
    <row r="24" spans="1:11" s="7" customFormat="1" ht="36.75" customHeight="1" x14ac:dyDescent="0.25">
      <c r="A24" s="67"/>
      <c r="B24" s="49">
        <v>5</v>
      </c>
      <c r="C24" s="46" t="s">
        <v>39</v>
      </c>
      <c r="D24" s="50">
        <v>3</v>
      </c>
      <c r="E24" s="18">
        <v>150</v>
      </c>
      <c r="F24" s="53">
        <v>163.5</v>
      </c>
      <c r="G24" s="18">
        <v>151.5</v>
      </c>
      <c r="H24" s="20">
        <f t="shared" si="1"/>
        <v>155</v>
      </c>
      <c r="I24" s="16">
        <f t="shared" si="2"/>
        <v>7.399324293474371</v>
      </c>
      <c r="J24" s="17">
        <f t="shared" si="3"/>
        <v>4.7737576086931424E-2</v>
      </c>
      <c r="K24" s="20">
        <f t="shared" si="4"/>
        <v>775</v>
      </c>
    </row>
    <row r="25" spans="1:11" s="7" customFormat="1" ht="34.5" customHeight="1" x14ac:dyDescent="0.25">
      <c r="A25" s="67"/>
      <c r="B25" s="49">
        <v>2</v>
      </c>
      <c r="C25" s="46" t="s">
        <v>40</v>
      </c>
      <c r="D25" s="50">
        <v>3</v>
      </c>
      <c r="E25" s="18">
        <v>50</v>
      </c>
      <c r="F25" s="53">
        <v>53.5</v>
      </c>
      <c r="G25" s="18">
        <v>50.5</v>
      </c>
      <c r="H25" s="20">
        <f t="shared" si="1"/>
        <v>51.33</v>
      </c>
      <c r="I25" s="16">
        <f t="shared" si="2"/>
        <v>1.8929738508495038</v>
      </c>
      <c r="J25" s="17">
        <f t="shared" si="3"/>
        <v>3.6878508685943966E-2</v>
      </c>
      <c r="K25" s="20">
        <f t="shared" si="4"/>
        <v>102.66</v>
      </c>
    </row>
    <row r="26" spans="1:11" s="7" customFormat="1" ht="34.5" customHeight="1" x14ac:dyDescent="0.25">
      <c r="A26" s="67"/>
      <c r="B26" s="49">
        <v>10</v>
      </c>
      <c r="C26" s="46" t="s">
        <v>41</v>
      </c>
      <c r="D26" s="51">
        <v>3</v>
      </c>
      <c r="E26" s="18">
        <v>40</v>
      </c>
      <c r="F26" s="53">
        <v>42.8</v>
      </c>
      <c r="G26" s="18">
        <v>41.2</v>
      </c>
      <c r="H26" s="20">
        <f t="shared" si="1"/>
        <v>41.33</v>
      </c>
      <c r="I26" s="16">
        <f t="shared" si="2"/>
        <v>1.4047597659386446</v>
      </c>
      <c r="J26" s="17">
        <f t="shared" si="3"/>
        <v>3.3988864406935514E-2</v>
      </c>
      <c r="K26" s="20">
        <f t="shared" si="4"/>
        <v>413.3</v>
      </c>
    </row>
    <row r="27" spans="1:11" s="7" customFormat="1" ht="34.5" customHeight="1" x14ac:dyDescent="0.25">
      <c r="A27" s="67"/>
      <c r="B27" s="49">
        <v>25</v>
      </c>
      <c r="C27" s="46" t="s">
        <v>42</v>
      </c>
      <c r="D27" s="51">
        <v>3</v>
      </c>
      <c r="E27" s="18">
        <v>69</v>
      </c>
      <c r="F27" s="53">
        <v>74.52</v>
      </c>
      <c r="G27" s="18">
        <v>69.69</v>
      </c>
      <c r="H27" s="20">
        <f t="shared" si="1"/>
        <v>71.069999999999993</v>
      </c>
      <c r="I27" s="16">
        <f t="shared" si="2"/>
        <v>3.007640271043063</v>
      </c>
      <c r="J27" s="17">
        <f t="shared" si="3"/>
        <v>4.2319407218841469E-2</v>
      </c>
      <c r="K27" s="20">
        <f t="shared" si="4"/>
        <v>1776.75</v>
      </c>
    </row>
    <row r="28" spans="1:11" s="7" customFormat="1" ht="34.5" customHeight="1" x14ac:dyDescent="0.25">
      <c r="A28" s="67"/>
      <c r="B28" s="49">
        <v>2</v>
      </c>
      <c r="C28" s="46" t="s">
        <v>43</v>
      </c>
      <c r="D28" s="51">
        <v>3</v>
      </c>
      <c r="E28" s="18">
        <v>85</v>
      </c>
      <c r="F28" s="53">
        <v>92.65</v>
      </c>
      <c r="G28" s="18">
        <v>87.55</v>
      </c>
      <c r="H28" s="20">
        <f t="shared" si="1"/>
        <v>88.4</v>
      </c>
      <c r="I28" s="16">
        <f t="shared" si="2"/>
        <v>3.8951893407124674</v>
      </c>
      <c r="J28" s="17">
        <f t="shared" si="3"/>
        <v>4.4063227836113883E-2</v>
      </c>
      <c r="K28" s="20">
        <f t="shared" si="4"/>
        <v>176.8</v>
      </c>
    </row>
    <row r="29" spans="1:11" s="7" customFormat="1" ht="34.5" customHeight="1" x14ac:dyDescent="0.25">
      <c r="A29" s="67"/>
      <c r="B29" s="49">
        <v>2</v>
      </c>
      <c r="C29" s="46" t="s">
        <v>44</v>
      </c>
      <c r="D29" s="51">
        <v>3</v>
      </c>
      <c r="E29" s="18">
        <v>42</v>
      </c>
      <c r="F29" s="53">
        <v>45.78</v>
      </c>
      <c r="G29" s="18">
        <v>43.68</v>
      </c>
      <c r="H29" s="20">
        <f t="shared" si="1"/>
        <v>43.82</v>
      </c>
      <c r="I29" s="16">
        <f t="shared" si="2"/>
        <v>1.8938848961856163</v>
      </c>
      <c r="J29" s="17">
        <f t="shared" si="3"/>
        <v>4.3219646193190693E-2</v>
      </c>
      <c r="K29" s="20">
        <f t="shared" si="4"/>
        <v>87.64</v>
      </c>
    </row>
    <row r="30" spans="1:11" s="7" customFormat="1" ht="34.5" customHeight="1" x14ac:dyDescent="0.25">
      <c r="A30" s="67"/>
      <c r="B30" s="49">
        <v>20</v>
      </c>
      <c r="C30" s="46" t="s">
        <v>45</v>
      </c>
      <c r="D30" s="51">
        <v>3</v>
      </c>
      <c r="E30" s="18">
        <v>20</v>
      </c>
      <c r="F30" s="53">
        <v>21.8</v>
      </c>
      <c r="G30" s="18">
        <v>20.2</v>
      </c>
      <c r="H30" s="20">
        <f t="shared" si="1"/>
        <v>20.67</v>
      </c>
      <c r="I30" s="16">
        <f t="shared" si="2"/>
        <v>0.98658501914432151</v>
      </c>
      <c r="J30" s="17">
        <f t="shared" si="3"/>
        <v>4.7730286364021358E-2</v>
      </c>
      <c r="K30" s="20">
        <f t="shared" si="4"/>
        <v>413.4</v>
      </c>
    </row>
    <row r="31" spans="1:11" s="7" customFormat="1" ht="34.5" customHeight="1" x14ac:dyDescent="0.25">
      <c r="A31" s="67"/>
      <c r="B31" s="49">
        <v>25</v>
      </c>
      <c r="C31" s="46" t="s">
        <v>46</v>
      </c>
      <c r="D31" s="51">
        <v>3</v>
      </c>
      <c r="E31" s="18">
        <v>25</v>
      </c>
      <c r="F31" s="53">
        <v>26.75</v>
      </c>
      <c r="G31" s="18">
        <v>25.75</v>
      </c>
      <c r="H31" s="20">
        <f t="shared" si="1"/>
        <v>25.83</v>
      </c>
      <c r="I31" s="16">
        <f t="shared" si="2"/>
        <v>0.87798063759971379</v>
      </c>
      <c r="J31" s="17">
        <f t="shared" si="3"/>
        <v>3.3990733162977696E-2</v>
      </c>
      <c r="K31" s="20">
        <f t="shared" si="4"/>
        <v>645.75</v>
      </c>
    </row>
    <row r="32" spans="1:11" s="7" customFormat="1" ht="34.5" customHeight="1" x14ac:dyDescent="0.25">
      <c r="A32" s="67"/>
      <c r="B32" s="49">
        <v>2</v>
      </c>
      <c r="C32" s="46" t="s">
        <v>47</v>
      </c>
      <c r="D32" s="51">
        <v>3</v>
      </c>
      <c r="E32" s="18">
        <v>69</v>
      </c>
      <c r="F32" s="53">
        <v>73.14</v>
      </c>
      <c r="G32" s="18">
        <v>71.760000000000005</v>
      </c>
      <c r="H32" s="20">
        <f t="shared" si="1"/>
        <v>71.3</v>
      </c>
      <c r="I32" s="16">
        <f t="shared" si="2"/>
        <v>2.1079848196796873</v>
      </c>
      <c r="J32" s="17">
        <f t="shared" si="3"/>
        <v>2.956500448358608E-2</v>
      </c>
      <c r="K32" s="20">
        <f t="shared" si="4"/>
        <v>142.6</v>
      </c>
    </row>
    <row r="33" spans="1:11" s="7" customFormat="1" ht="34.5" customHeight="1" x14ac:dyDescent="0.25">
      <c r="A33" s="67"/>
      <c r="B33" s="49">
        <v>16</v>
      </c>
      <c r="C33" s="46" t="s">
        <v>48</v>
      </c>
      <c r="D33" s="51">
        <v>3</v>
      </c>
      <c r="E33" s="18">
        <v>35</v>
      </c>
      <c r="F33" s="53">
        <v>38.15</v>
      </c>
      <c r="G33" s="18">
        <v>36.049999999999997</v>
      </c>
      <c r="H33" s="20">
        <f t="shared" si="1"/>
        <v>36.4</v>
      </c>
      <c r="I33" s="16">
        <f t="shared" si="2"/>
        <v>1.6039014932345435</v>
      </c>
      <c r="J33" s="17">
        <f t="shared" si="3"/>
        <v>4.4063227836113834E-2</v>
      </c>
      <c r="K33" s="20">
        <f t="shared" si="4"/>
        <v>582.4</v>
      </c>
    </row>
    <row r="34" spans="1:11" s="7" customFormat="1" ht="34.5" customHeight="1" x14ac:dyDescent="0.25">
      <c r="A34" s="67"/>
      <c r="B34" s="49">
        <v>5</v>
      </c>
      <c r="C34" s="46" t="s">
        <v>49</v>
      </c>
      <c r="D34" s="51">
        <v>3</v>
      </c>
      <c r="E34" s="18">
        <v>335</v>
      </c>
      <c r="F34" s="53">
        <v>355.1</v>
      </c>
      <c r="G34" s="18">
        <v>348.4</v>
      </c>
      <c r="H34" s="20">
        <f t="shared" si="1"/>
        <v>346.17</v>
      </c>
      <c r="I34" s="16">
        <f t="shared" si="2"/>
        <v>10.234419866313877</v>
      </c>
      <c r="J34" s="17">
        <f t="shared" si="3"/>
        <v>2.9564722148984247E-2</v>
      </c>
      <c r="K34" s="20">
        <f t="shared" si="4"/>
        <v>1730.85</v>
      </c>
    </row>
    <row r="35" spans="1:11" s="7" customFormat="1" ht="34.5" customHeight="1" x14ac:dyDescent="0.25">
      <c r="A35" s="67"/>
      <c r="B35" s="49">
        <v>3</v>
      </c>
      <c r="C35" s="46" t="s">
        <v>50</v>
      </c>
      <c r="D35" s="51">
        <v>3</v>
      </c>
      <c r="E35" s="18">
        <v>90</v>
      </c>
      <c r="F35" s="53">
        <v>95.4</v>
      </c>
      <c r="G35" s="18">
        <v>92.7</v>
      </c>
      <c r="H35" s="20">
        <f t="shared" si="1"/>
        <v>92.7</v>
      </c>
      <c r="I35" s="16">
        <f t="shared" si="2"/>
        <v>2.7000000000000028</v>
      </c>
      <c r="J35" s="17">
        <f t="shared" si="3"/>
        <v>2.9126213592233038E-2</v>
      </c>
      <c r="K35" s="20">
        <f t="shared" si="4"/>
        <v>278.10000000000002</v>
      </c>
    </row>
    <row r="36" spans="1:11" s="7" customFormat="1" ht="34.5" customHeight="1" x14ac:dyDescent="0.25">
      <c r="A36" s="67"/>
      <c r="B36" s="49">
        <v>6</v>
      </c>
      <c r="C36" s="46" t="s">
        <v>51</v>
      </c>
      <c r="D36" s="51">
        <v>3</v>
      </c>
      <c r="E36" s="18">
        <v>45</v>
      </c>
      <c r="F36" s="53">
        <v>48.15</v>
      </c>
      <c r="G36" s="18">
        <v>46.35</v>
      </c>
      <c r="H36" s="20">
        <f t="shared" si="1"/>
        <v>46.5</v>
      </c>
      <c r="I36" s="16">
        <f t="shared" si="2"/>
        <v>1.5803480629279101</v>
      </c>
      <c r="J36" s="17">
        <f t="shared" si="3"/>
        <v>3.3985979847912046E-2</v>
      </c>
      <c r="K36" s="20">
        <f t="shared" si="4"/>
        <v>279</v>
      </c>
    </row>
    <row r="37" spans="1:11" s="7" customFormat="1" ht="34.5" customHeight="1" x14ac:dyDescent="0.25">
      <c r="A37" s="67"/>
      <c r="B37" s="49">
        <v>6</v>
      </c>
      <c r="C37" s="46" t="s">
        <v>52</v>
      </c>
      <c r="D37" s="51">
        <v>3</v>
      </c>
      <c r="E37" s="18">
        <v>90</v>
      </c>
      <c r="F37" s="53">
        <v>96.3</v>
      </c>
      <c r="G37" s="18">
        <v>91.8</v>
      </c>
      <c r="H37" s="20">
        <f t="shared" si="1"/>
        <v>92.7</v>
      </c>
      <c r="I37" s="16">
        <f t="shared" si="2"/>
        <v>3.2449961479175888</v>
      </c>
      <c r="J37" s="17">
        <f t="shared" si="3"/>
        <v>3.5005352188970752E-2</v>
      </c>
      <c r="K37" s="20">
        <f t="shared" si="4"/>
        <v>556.20000000000005</v>
      </c>
    </row>
    <row r="38" spans="1:11" s="7" customFormat="1" ht="34.5" customHeight="1" x14ac:dyDescent="0.25">
      <c r="A38" s="67"/>
      <c r="B38" s="49">
        <v>15</v>
      </c>
      <c r="C38" s="46" t="s">
        <v>53</v>
      </c>
      <c r="D38" s="51">
        <v>3</v>
      </c>
      <c r="E38" s="18">
        <v>55</v>
      </c>
      <c r="F38" s="53">
        <v>59.95</v>
      </c>
      <c r="G38" s="18">
        <v>56.1</v>
      </c>
      <c r="H38" s="20">
        <f t="shared" si="1"/>
        <v>57.02</v>
      </c>
      <c r="I38" s="16">
        <f t="shared" si="2"/>
        <v>2.5992018005533941</v>
      </c>
      <c r="J38" s="17">
        <f t="shared" si="3"/>
        <v>4.5584037189642122E-2</v>
      </c>
      <c r="K38" s="20">
        <f t="shared" si="4"/>
        <v>855.3</v>
      </c>
    </row>
    <row r="39" spans="1:11" s="7" customFormat="1" ht="34.5" customHeight="1" x14ac:dyDescent="0.25">
      <c r="A39" s="67"/>
      <c r="B39" s="49">
        <v>7</v>
      </c>
      <c r="C39" s="46" t="s">
        <v>54</v>
      </c>
      <c r="D39" s="51">
        <v>3</v>
      </c>
      <c r="E39" s="18">
        <v>190</v>
      </c>
      <c r="F39" s="53">
        <v>207.1</v>
      </c>
      <c r="G39" s="18">
        <v>197.6</v>
      </c>
      <c r="H39" s="20">
        <f t="shared" si="1"/>
        <v>198.23</v>
      </c>
      <c r="I39" s="16">
        <f t="shared" si="2"/>
        <v>8.5675755030230079</v>
      </c>
      <c r="J39" s="17">
        <f t="shared" si="3"/>
        <v>4.3220377859168685E-2</v>
      </c>
      <c r="K39" s="20">
        <f t="shared" si="4"/>
        <v>1387.61</v>
      </c>
    </row>
    <row r="40" spans="1:11" s="7" customFormat="1" ht="34.5" customHeight="1" x14ac:dyDescent="0.25">
      <c r="A40" s="67"/>
      <c r="B40" s="49">
        <v>5</v>
      </c>
      <c r="C40" s="46" t="s">
        <v>55</v>
      </c>
      <c r="D40" s="51">
        <v>3</v>
      </c>
      <c r="E40" s="18">
        <v>15</v>
      </c>
      <c r="F40" s="53">
        <v>16.05</v>
      </c>
      <c r="G40" s="18">
        <v>15.3</v>
      </c>
      <c r="H40" s="20">
        <f t="shared" si="1"/>
        <v>15.45</v>
      </c>
      <c r="I40" s="16">
        <f t="shared" si="2"/>
        <v>0.54083269131959866</v>
      </c>
      <c r="J40" s="17">
        <f t="shared" si="3"/>
        <v>3.5005352188970787E-2</v>
      </c>
      <c r="K40" s="20">
        <f t="shared" si="4"/>
        <v>77.25</v>
      </c>
    </row>
    <row r="41" spans="1:11" s="7" customFormat="1" ht="34.5" customHeight="1" x14ac:dyDescent="0.25">
      <c r="A41" s="67"/>
      <c r="B41" s="49">
        <v>130</v>
      </c>
      <c r="C41" s="46" t="s">
        <v>56</v>
      </c>
      <c r="D41" s="51">
        <v>3</v>
      </c>
      <c r="E41" s="18">
        <v>30</v>
      </c>
      <c r="F41" s="53">
        <v>31.8</v>
      </c>
      <c r="G41" s="18">
        <v>30.6</v>
      </c>
      <c r="H41" s="20">
        <f t="shared" si="1"/>
        <v>30.8</v>
      </c>
      <c r="I41" s="16">
        <f t="shared" si="2"/>
        <v>0.91651513899116821</v>
      </c>
      <c r="J41" s="17">
        <f t="shared" si="3"/>
        <v>2.9756985032180785E-2</v>
      </c>
      <c r="K41" s="20">
        <f t="shared" si="4"/>
        <v>4004</v>
      </c>
    </row>
    <row r="42" spans="1:11" s="7" customFormat="1" ht="34.5" customHeight="1" x14ac:dyDescent="0.25">
      <c r="A42" s="67"/>
      <c r="B42" s="49">
        <v>30</v>
      </c>
      <c r="C42" s="46" t="s">
        <v>57</v>
      </c>
      <c r="D42" s="51">
        <v>3</v>
      </c>
      <c r="E42" s="18">
        <v>15</v>
      </c>
      <c r="F42" s="53">
        <v>16.350000000000001</v>
      </c>
      <c r="G42" s="18">
        <v>15.6</v>
      </c>
      <c r="H42" s="20">
        <f t="shared" si="1"/>
        <v>15.65</v>
      </c>
      <c r="I42" s="16">
        <f t="shared" si="2"/>
        <v>0.67638746292343488</v>
      </c>
      <c r="J42" s="17">
        <f t="shared" si="3"/>
        <v>4.3219646193190728E-2</v>
      </c>
      <c r="K42" s="20">
        <f t="shared" si="4"/>
        <v>469.5</v>
      </c>
    </row>
    <row r="43" spans="1:11" s="7" customFormat="1" ht="34.5" customHeight="1" x14ac:dyDescent="0.25">
      <c r="A43" s="67"/>
      <c r="B43" s="49">
        <v>5</v>
      </c>
      <c r="C43" s="46" t="s">
        <v>58</v>
      </c>
      <c r="D43" s="51">
        <v>3</v>
      </c>
      <c r="E43" s="18">
        <v>130</v>
      </c>
      <c r="F43" s="53">
        <v>141.69999999999999</v>
      </c>
      <c r="G43" s="18">
        <v>131.30000000000001</v>
      </c>
      <c r="H43" s="20">
        <f t="shared" si="1"/>
        <v>134.33000000000001</v>
      </c>
      <c r="I43" s="16">
        <f t="shared" si="2"/>
        <v>6.412749020505939</v>
      </c>
      <c r="J43" s="17">
        <f t="shared" si="3"/>
        <v>4.7738770345462207E-2</v>
      </c>
      <c r="K43" s="20">
        <f t="shared" si="4"/>
        <v>671.65</v>
      </c>
    </row>
    <row r="44" spans="1:11" s="7" customFormat="1" ht="34.5" customHeight="1" x14ac:dyDescent="0.25">
      <c r="A44" s="67"/>
      <c r="B44" s="49">
        <v>1</v>
      </c>
      <c r="C44" s="46" t="s">
        <v>59</v>
      </c>
      <c r="D44" s="51">
        <v>3</v>
      </c>
      <c r="E44" s="18">
        <v>200</v>
      </c>
      <c r="F44" s="53">
        <v>218</v>
      </c>
      <c r="G44" s="18">
        <v>206</v>
      </c>
      <c r="H44" s="20">
        <f t="shared" si="1"/>
        <v>208</v>
      </c>
      <c r="I44" s="16">
        <f t="shared" si="2"/>
        <v>9.1651513899116797</v>
      </c>
      <c r="J44" s="17">
        <f t="shared" si="3"/>
        <v>4.4063227836113841E-2</v>
      </c>
      <c r="K44" s="20">
        <f t="shared" si="4"/>
        <v>208</v>
      </c>
    </row>
    <row r="45" spans="1:11" s="7" customFormat="1" ht="34.5" customHeight="1" x14ac:dyDescent="0.25">
      <c r="A45" s="67"/>
      <c r="B45" s="49">
        <v>10</v>
      </c>
      <c r="C45" s="46" t="s">
        <v>60</v>
      </c>
      <c r="D45" s="51">
        <v>3</v>
      </c>
      <c r="E45" s="18">
        <v>500</v>
      </c>
      <c r="F45" s="53">
        <v>535</v>
      </c>
      <c r="G45" s="18">
        <v>510</v>
      </c>
      <c r="H45" s="20">
        <f t="shared" si="1"/>
        <v>515</v>
      </c>
      <c r="I45" s="16">
        <f t="shared" si="2"/>
        <v>18.027756377319946</v>
      </c>
      <c r="J45" s="17">
        <f t="shared" si="3"/>
        <v>3.5005352188970766E-2</v>
      </c>
      <c r="K45" s="20">
        <f t="shared" si="4"/>
        <v>5150</v>
      </c>
    </row>
    <row r="46" spans="1:11" s="7" customFormat="1" ht="34.5" customHeight="1" x14ac:dyDescent="0.25">
      <c r="A46" s="67"/>
      <c r="B46" s="49">
        <v>20</v>
      </c>
      <c r="C46" s="46" t="s">
        <v>61</v>
      </c>
      <c r="D46" s="51">
        <v>3</v>
      </c>
      <c r="E46" s="18">
        <v>313</v>
      </c>
      <c r="F46" s="53">
        <v>334.91</v>
      </c>
      <c r="G46" s="18">
        <v>316.13</v>
      </c>
      <c r="H46" s="20">
        <f t="shared" si="1"/>
        <v>321.35000000000002</v>
      </c>
      <c r="I46" s="16">
        <f t="shared" si="2"/>
        <v>11.849989451472114</v>
      </c>
      <c r="J46" s="17">
        <f t="shared" si="3"/>
        <v>3.6875647896287889E-2</v>
      </c>
      <c r="K46" s="20">
        <f t="shared" si="4"/>
        <v>6427</v>
      </c>
    </row>
    <row r="47" spans="1:11" s="7" customFormat="1" ht="34.5" customHeight="1" x14ac:dyDescent="0.25">
      <c r="A47" s="67"/>
      <c r="B47" s="49">
        <v>10</v>
      </c>
      <c r="C47" s="46" t="s">
        <v>62</v>
      </c>
      <c r="D47" s="51">
        <v>3</v>
      </c>
      <c r="E47" s="18">
        <v>150</v>
      </c>
      <c r="F47" s="53">
        <v>159</v>
      </c>
      <c r="G47" s="18">
        <v>156</v>
      </c>
      <c r="H47" s="20">
        <f t="shared" si="1"/>
        <v>155</v>
      </c>
      <c r="I47" s="16">
        <f t="shared" si="2"/>
        <v>4.5825756949558398</v>
      </c>
      <c r="J47" s="17">
        <f t="shared" si="3"/>
        <v>2.9565004483586062E-2</v>
      </c>
      <c r="K47" s="20">
        <f t="shared" si="4"/>
        <v>1550</v>
      </c>
    </row>
    <row r="48" spans="1:11" s="7" customFormat="1" ht="34.5" customHeight="1" x14ac:dyDescent="0.25">
      <c r="A48" s="67"/>
      <c r="B48" s="49">
        <v>10</v>
      </c>
      <c r="C48" s="46" t="s">
        <v>63</v>
      </c>
      <c r="D48" s="51">
        <v>3</v>
      </c>
      <c r="E48" s="18">
        <v>110</v>
      </c>
      <c r="F48" s="53">
        <v>119.9</v>
      </c>
      <c r="G48" s="18">
        <v>114.4</v>
      </c>
      <c r="H48" s="20">
        <f t="shared" si="1"/>
        <v>114.77</v>
      </c>
      <c r="I48" s="16">
        <f t="shared" si="2"/>
        <v>4.9601764081532451</v>
      </c>
      <c r="J48" s="17">
        <f t="shared" si="3"/>
        <v>4.3218405577705371E-2</v>
      </c>
      <c r="K48" s="20">
        <f t="shared" si="4"/>
        <v>1147.7</v>
      </c>
    </row>
    <row r="49" spans="1:11" s="7" customFormat="1" ht="34.5" customHeight="1" x14ac:dyDescent="0.25">
      <c r="A49" s="67"/>
      <c r="B49" s="49">
        <v>5</v>
      </c>
      <c r="C49" s="46" t="s">
        <v>64</v>
      </c>
      <c r="D49" s="51">
        <v>3</v>
      </c>
      <c r="E49" s="18">
        <v>300</v>
      </c>
      <c r="F49" s="53">
        <v>321</v>
      </c>
      <c r="G49" s="18">
        <v>315</v>
      </c>
      <c r="H49" s="20">
        <f t="shared" si="1"/>
        <v>312</v>
      </c>
      <c r="I49" s="16">
        <f t="shared" si="2"/>
        <v>10.816653826391969</v>
      </c>
      <c r="J49" s="17">
        <f t="shared" si="3"/>
        <v>3.4668762264076822E-2</v>
      </c>
      <c r="K49" s="20">
        <f t="shared" si="4"/>
        <v>1560</v>
      </c>
    </row>
    <row r="50" spans="1:11" s="7" customFormat="1" ht="34.5" customHeight="1" x14ac:dyDescent="0.25">
      <c r="A50" s="67"/>
      <c r="B50" s="49">
        <v>7</v>
      </c>
      <c r="C50" s="46" t="s">
        <v>65</v>
      </c>
      <c r="D50" s="51">
        <v>3</v>
      </c>
      <c r="E50" s="18">
        <v>150</v>
      </c>
      <c r="F50" s="53">
        <v>162</v>
      </c>
      <c r="G50" s="18">
        <v>153</v>
      </c>
      <c r="H50" s="20">
        <f t="shared" si="1"/>
        <v>155</v>
      </c>
      <c r="I50" s="16">
        <f t="shared" si="2"/>
        <v>6.2449979983983983</v>
      </c>
      <c r="J50" s="17">
        <f t="shared" si="3"/>
        <v>4.0290309667086438E-2</v>
      </c>
      <c r="K50" s="20">
        <f t="shared" si="4"/>
        <v>1085</v>
      </c>
    </row>
    <row r="51" spans="1:11" s="7" customFormat="1" ht="34.5" customHeight="1" x14ac:dyDescent="0.25">
      <c r="A51" s="67"/>
      <c r="B51" s="49">
        <v>1</v>
      </c>
      <c r="C51" s="46" t="s">
        <v>66</v>
      </c>
      <c r="D51" s="51">
        <v>3</v>
      </c>
      <c r="E51" s="18">
        <v>2100</v>
      </c>
      <c r="F51" s="53">
        <v>2226</v>
      </c>
      <c r="G51" s="18">
        <v>2121</v>
      </c>
      <c r="H51" s="20">
        <f t="shared" si="1"/>
        <v>2149</v>
      </c>
      <c r="I51" s="16">
        <f t="shared" si="2"/>
        <v>67.505555326950685</v>
      </c>
      <c r="J51" s="17">
        <f t="shared" si="3"/>
        <v>3.1412543195416788E-2</v>
      </c>
      <c r="K51" s="20">
        <f t="shared" si="4"/>
        <v>2149</v>
      </c>
    </row>
    <row r="52" spans="1:11" s="7" customFormat="1" ht="34.5" customHeight="1" x14ac:dyDescent="0.25">
      <c r="A52" s="67"/>
      <c r="B52" s="49">
        <v>9</v>
      </c>
      <c r="C52" s="46" t="s">
        <v>67</v>
      </c>
      <c r="D52" s="51">
        <v>3</v>
      </c>
      <c r="E52" s="18">
        <v>39</v>
      </c>
      <c r="F52" s="53">
        <v>42.12</v>
      </c>
      <c r="G52" s="18">
        <v>39.39</v>
      </c>
      <c r="H52" s="20">
        <f t="shared" si="1"/>
        <v>40.17</v>
      </c>
      <c r="I52" s="16">
        <f t="shared" si="2"/>
        <v>1.6999705879808611</v>
      </c>
      <c r="J52" s="17">
        <f t="shared" si="3"/>
        <v>4.2319407218841448E-2</v>
      </c>
      <c r="K52" s="20">
        <f t="shared" si="4"/>
        <v>361.53</v>
      </c>
    </row>
    <row r="53" spans="1:11" s="7" customFormat="1" ht="34.5" customHeight="1" x14ac:dyDescent="0.25">
      <c r="A53" s="67"/>
      <c r="B53" s="49">
        <v>1</v>
      </c>
      <c r="C53" s="46" t="s">
        <v>68</v>
      </c>
      <c r="D53" s="51">
        <v>3</v>
      </c>
      <c r="E53" s="18">
        <v>120</v>
      </c>
      <c r="F53" s="53">
        <v>128.4</v>
      </c>
      <c r="G53" s="18">
        <v>122.4</v>
      </c>
      <c r="H53" s="20">
        <f t="shared" si="1"/>
        <v>123.6</v>
      </c>
      <c r="I53" s="16">
        <f t="shared" si="2"/>
        <v>4.3266615305567893</v>
      </c>
      <c r="J53" s="17">
        <f t="shared" si="3"/>
        <v>3.5005352188970787E-2</v>
      </c>
      <c r="K53" s="20">
        <f t="shared" si="4"/>
        <v>123.6</v>
      </c>
    </row>
    <row r="54" spans="1:11" s="7" customFormat="1" ht="34.5" customHeight="1" x14ac:dyDescent="0.25">
      <c r="A54" s="67"/>
      <c r="B54" s="49">
        <v>2</v>
      </c>
      <c r="C54" s="46" t="s">
        <v>69</v>
      </c>
      <c r="D54" s="51">
        <v>3</v>
      </c>
      <c r="E54" s="18">
        <v>200</v>
      </c>
      <c r="F54" s="53">
        <v>216</v>
      </c>
      <c r="G54" s="18">
        <v>202</v>
      </c>
      <c r="H54" s="20">
        <f t="shared" si="1"/>
        <v>206</v>
      </c>
      <c r="I54" s="16">
        <f t="shared" si="2"/>
        <v>8.717797887081348</v>
      </c>
      <c r="J54" s="17">
        <f t="shared" si="3"/>
        <v>4.2319407218841497E-2</v>
      </c>
      <c r="K54" s="20">
        <f t="shared" si="4"/>
        <v>412</v>
      </c>
    </row>
    <row r="55" spans="1:11" s="7" customFormat="1" ht="41.25" customHeight="1" x14ac:dyDescent="0.25">
      <c r="A55" s="67"/>
      <c r="B55" s="47">
        <v>1</v>
      </c>
      <c r="C55" s="45" t="s">
        <v>70</v>
      </c>
      <c r="D55" s="51">
        <v>3</v>
      </c>
      <c r="E55" s="18">
        <v>542</v>
      </c>
      <c r="F55" s="53">
        <v>585.36</v>
      </c>
      <c r="G55" s="18">
        <v>558.26</v>
      </c>
      <c r="H55" s="20">
        <f t="shared" si="1"/>
        <v>561.87</v>
      </c>
      <c r="I55" s="16">
        <f t="shared" si="2"/>
        <v>21.904669593490798</v>
      </c>
      <c r="J55" s="17">
        <f t="shared" si="3"/>
        <v>3.8985298367043619E-2</v>
      </c>
      <c r="K55" s="20">
        <f t="shared" si="4"/>
        <v>561.87</v>
      </c>
    </row>
    <row r="56" spans="1:11" s="7" customFormat="1" ht="37.5" hidden="1" customHeight="1" x14ac:dyDescent="0.25">
      <c r="A56" s="67"/>
      <c r="B56" s="81"/>
      <c r="C56" s="83"/>
      <c r="D56" s="61"/>
      <c r="E56" s="57"/>
      <c r="F56" s="57"/>
      <c r="G56" s="57"/>
      <c r="H56" s="59"/>
      <c r="I56" s="85"/>
      <c r="J56" s="87"/>
      <c r="K56" s="59"/>
    </row>
    <row r="57" spans="1:11" s="7" customFormat="1" ht="36" hidden="1" customHeight="1" x14ac:dyDescent="0.25">
      <c r="A57" s="67"/>
      <c r="B57" s="81"/>
      <c r="C57" s="83"/>
      <c r="D57" s="61"/>
      <c r="E57" s="57"/>
      <c r="F57" s="57"/>
      <c r="G57" s="57"/>
      <c r="H57" s="59"/>
      <c r="I57" s="85"/>
      <c r="J57" s="87"/>
      <c r="K57" s="59"/>
    </row>
    <row r="58" spans="1:11" s="7" customFormat="1" ht="28.5" hidden="1" customHeight="1" x14ac:dyDescent="0.25">
      <c r="A58" s="67"/>
      <c r="B58" s="81"/>
      <c r="C58" s="83"/>
      <c r="D58" s="61"/>
      <c r="E58" s="57"/>
      <c r="F58" s="57"/>
      <c r="G58" s="57"/>
      <c r="H58" s="59"/>
      <c r="I58" s="85"/>
      <c r="J58" s="87"/>
      <c r="K58" s="59"/>
    </row>
    <row r="59" spans="1:11" s="7" customFormat="1" ht="36.75" hidden="1" customHeight="1" x14ac:dyDescent="0.25">
      <c r="A59" s="67"/>
      <c r="B59" s="81"/>
      <c r="C59" s="83"/>
      <c r="D59" s="61"/>
      <c r="E59" s="57"/>
      <c r="F59" s="57"/>
      <c r="G59" s="57"/>
      <c r="H59" s="59"/>
      <c r="I59" s="85"/>
      <c r="J59" s="87"/>
      <c r="K59" s="59"/>
    </row>
    <row r="60" spans="1:11" s="7" customFormat="1" ht="30.75" hidden="1" customHeight="1" x14ac:dyDescent="0.25">
      <c r="A60" s="67"/>
      <c r="B60" s="81"/>
      <c r="C60" s="83"/>
      <c r="D60" s="61"/>
      <c r="E60" s="57"/>
      <c r="F60" s="57"/>
      <c r="G60" s="57"/>
      <c r="H60" s="59"/>
      <c r="I60" s="85"/>
      <c r="J60" s="87"/>
      <c r="K60" s="59"/>
    </row>
    <row r="61" spans="1:11" s="7" customFormat="1" ht="42" hidden="1" customHeight="1" x14ac:dyDescent="0.25">
      <c r="A61" s="67"/>
      <c r="B61" s="81"/>
      <c r="C61" s="83"/>
      <c r="D61" s="61"/>
      <c r="E61" s="57"/>
      <c r="F61" s="57"/>
      <c r="G61" s="57"/>
      <c r="H61" s="59"/>
      <c r="I61" s="85"/>
      <c r="J61" s="87"/>
      <c r="K61" s="59"/>
    </row>
    <row r="62" spans="1:11" s="7" customFormat="1" ht="27.75" hidden="1" customHeight="1" x14ac:dyDescent="0.25">
      <c r="A62" s="67"/>
      <c r="B62" s="81"/>
      <c r="C62" s="83"/>
      <c r="D62" s="61"/>
      <c r="E62" s="57"/>
      <c r="F62" s="57"/>
      <c r="G62" s="57"/>
      <c r="H62" s="59"/>
      <c r="I62" s="85"/>
      <c r="J62" s="87"/>
      <c r="K62" s="59"/>
    </row>
    <row r="63" spans="1:11" s="7" customFormat="1" ht="0.75" customHeight="1" x14ac:dyDescent="0.25">
      <c r="A63" s="67"/>
      <c r="B63" s="82"/>
      <c r="C63" s="84"/>
      <c r="D63" s="62"/>
      <c r="E63" s="58"/>
      <c r="F63" s="58"/>
      <c r="G63" s="58"/>
      <c r="H63" s="60"/>
      <c r="I63" s="86"/>
      <c r="J63" s="88"/>
      <c r="K63" s="60"/>
    </row>
    <row r="64" spans="1:11" ht="15.75" customHeight="1" x14ac:dyDescent="0.25">
      <c r="A64" s="67"/>
      <c r="B64" s="40" t="s">
        <v>7</v>
      </c>
      <c r="C64" s="78"/>
      <c r="D64" s="79"/>
      <c r="E64" s="79"/>
      <c r="F64" s="79"/>
      <c r="G64" s="79"/>
      <c r="H64" s="79"/>
      <c r="I64" s="79"/>
      <c r="J64" s="80"/>
      <c r="K64" s="15">
        <f>SUM(K8:K63)</f>
        <v>45026.219999999994</v>
      </c>
    </row>
    <row r="65" spans="1:16" ht="2.25" hidden="1" customHeight="1" x14ac:dyDescent="0.25">
      <c r="A65" s="67"/>
      <c r="B65" s="64"/>
      <c r="C65" s="65"/>
      <c r="D65" s="65"/>
      <c r="E65" s="65"/>
      <c r="F65" s="65"/>
      <c r="G65" s="65"/>
      <c r="H65" s="65"/>
      <c r="I65" s="63"/>
      <c r="J65" s="63"/>
      <c r="K65" s="63"/>
      <c r="O65" s="9"/>
      <c r="P65" s="9"/>
    </row>
    <row r="66" spans="1:16" ht="57.75" customHeight="1" x14ac:dyDescent="0.25">
      <c r="A66" s="67"/>
      <c r="B66" s="64" t="s">
        <v>13</v>
      </c>
      <c r="C66" s="65"/>
      <c r="D66" s="65"/>
      <c r="E66" s="65"/>
      <c r="F66" s="65"/>
      <c r="G66" s="65"/>
      <c r="H66" s="65"/>
      <c r="I66" s="65" t="s">
        <v>14</v>
      </c>
      <c r="J66" s="65"/>
      <c r="K66" s="65"/>
    </row>
    <row r="67" spans="1:16" ht="21.75" hidden="1" customHeight="1" x14ac:dyDescent="0.25">
      <c r="A67" s="67"/>
      <c r="B67" s="41"/>
      <c r="C67" s="30"/>
      <c r="D67" s="31"/>
      <c r="E67" s="32"/>
      <c r="F67" s="32"/>
      <c r="G67" s="32"/>
      <c r="H67" s="32"/>
      <c r="I67" s="32"/>
      <c r="J67" s="32"/>
      <c r="K67" s="32"/>
    </row>
    <row r="68" spans="1:16" ht="55.5" customHeight="1" x14ac:dyDescent="0.3">
      <c r="A68" s="68"/>
      <c r="B68" s="55" t="s">
        <v>15</v>
      </c>
      <c r="C68" s="55"/>
      <c r="D68" s="55"/>
      <c r="E68" s="55"/>
      <c r="F68" s="55"/>
      <c r="G68" s="55"/>
      <c r="H68" s="55"/>
      <c r="I68" s="56" t="s">
        <v>16</v>
      </c>
      <c r="J68" s="56"/>
      <c r="K68" s="56"/>
    </row>
    <row r="69" spans="1:16" ht="38.25" customHeight="1" x14ac:dyDescent="0.3">
      <c r="A69" s="34" t="s">
        <v>17</v>
      </c>
      <c r="B69" s="24"/>
      <c r="C69" s="54"/>
      <c r="D69" s="54"/>
      <c r="E69" s="54"/>
      <c r="F69" s="25"/>
      <c r="G69" s="25"/>
      <c r="H69" s="25"/>
      <c r="I69" s="25"/>
      <c r="J69" s="25"/>
      <c r="K69" s="25"/>
    </row>
    <row r="70" spans="1:16" ht="15" customHeight="1" x14ac:dyDescent="0.3">
      <c r="A70" s="10"/>
      <c r="B70" s="26"/>
      <c r="C70" s="27"/>
      <c r="D70" s="28"/>
      <c r="E70" s="25"/>
      <c r="F70" s="25"/>
      <c r="G70" s="25"/>
      <c r="H70" s="25"/>
      <c r="I70" s="25"/>
      <c r="J70" s="25"/>
      <c r="K70" s="25"/>
    </row>
    <row r="71" spans="1:16" ht="15" hidden="1" customHeight="1" x14ac:dyDescent="0.25">
      <c r="A71" s="35"/>
      <c r="B71" s="28"/>
      <c r="C71" s="28"/>
      <c r="D71" s="28"/>
      <c r="E71" s="25"/>
      <c r="F71" s="25"/>
      <c r="G71" s="25"/>
      <c r="H71" s="25"/>
      <c r="I71" s="25"/>
      <c r="J71" s="25"/>
      <c r="K71" s="25"/>
    </row>
    <row r="72" spans="1:16" ht="15" customHeight="1" x14ac:dyDescent="0.3">
      <c r="A72" s="36"/>
      <c r="B72" s="33" t="s">
        <v>18</v>
      </c>
      <c r="C72" s="29"/>
      <c r="D72" s="29"/>
      <c r="E72" s="25"/>
      <c r="F72" s="25"/>
      <c r="G72" s="25"/>
      <c r="H72" s="25"/>
      <c r="I72" s="25"/>
      <c r="J72" s="25"/>
      <c r="K72" s="25"/>
    </row>
    <row r="73" spans="1:16" ht="18" customHeight="1" x14ac:dyDescent="0.3">
      <c r="A73" s="37"/>
      <c r="B73" s="28"/>
      <c r="C73" s="38"/>
      <c r="D73" s="28"/>
      <c r="E73" s="25"/>
      <c r="F73" s="25"/>
      <c r="G73" s="25"/>
      <c r="H73" s="25"/>
      <c r="I73" s="25"/>
      <c r="J73" s="25"/>
      <c r="K73" s="25"/>
    </row>
    <row r="74" spans="1:16" ht="15" customHeight="1" x14ac:dyDescent="0.25">
      <c r="A74" s="22"/>
      <c r="B74" s="1"/>
      <c r="C74" s="1"/>
      <c r="D74" s="1"/>
    </row>
    <row r="75" spans="1:16" ht="24" customHeight="1" x14ac:dyDescent="0.3">
      <c r="A75" s="11"/>
      <c r="B75" s="3"/>
      <c r="C75" s="2"/>
      <c r="D75" s="4"/>
      <c r="E75" s="5"/>
      <c r="F75" s="5"/>
      <c r="G75" s="5"/>
    </row>
    <row r="76" spans="1:16" x14ac:dyDescent="0.25">
      <c r="A76" s="6"/>
    </row>
    <row r="77" spans="1:16" x14ac:dyDescent="0.25">
      <c r="A77" s="6"/>
    </row>
    <row r="78" spans="1:16" x14ac:dyDescent="0.25">
      <c r="A78" s="6"/>
    </row>
    <row r="79" spans="1:16" x14ac:dyDescent="0.25">
      <c r="A79" s="6"/>
    </row>
    <row r="80" spans="1:16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</sheetData>
  <mergeCells count="28">
    <mergeCell ref="A4:A68"/>
    <mergeCell ref="B7:C7"/>
    <mergeCell ref="J1:K1"/>
    <mergeCell ref="A2:K2"/>
    <mergeCell ref="B3:K3"/>
    <mergeCell ref="B4:B5"/>
    <mergeCell ref="C4:C5"/>
    <mergeCell ref="D4:D5"/>
    <mergeCell ref="C64:J64"/>
    <mergeCell ref="E4:G4"/>
    <mergeCell ref="H4:J4"/>
    <mergeCell ref="B56:B63"/>
    <mergeCell ref="C56:C63"/>
    <mergeCell ref="I56:I63"/>
    <mergeCell ref="J56:J63"/>
    <mergeCell ref="K56:K63"/>
    <mergeCell ref="C69:E69"/>
    <mergeCell ref="B68:H68"/>
    <mergeCell ref="I68:K68"/>
    <mergeCell ref="E56:E63"/>
    <mergeCell ref="F56:F63"/>
    <mergeCell ref="G56:G63"/>
    <mergeCell ref="H56:H63"/>
    <mergeCell ref="D56:D63"/>
    <mergeCell ref="I65:K65"/>
    <mergeCell ref="B65:H65"/>
    <mergeCell ref="B66:H66"/>
    <mergeCell ref="I66:K66"/>
  </mergeCells>
  <conditionalFormatting sqref="J8:J55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2026-06-22T10:47:10Z</dcterms:modified>
</cp:coreProperties>
</file>