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315" windowHeight="9015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цены'!$A$1:$M$18</definedName>
  </definedNames>
  <calcPr calcId="145621"/>
</workbook>
</file>

<file path=xl/calcChain.xml><?xml version="1.0" encoding="utf-8"?>
<calcChain xmlns="http://schemas.openxmlformats.org/spreadsheetml/2006/main">
  <c r="L4" i="2" l="1"/>
  <c r="M4" i="2" s="1"/>
  <c r="L5" i="2"/>
  <c r="M5" i="2" s="1"/>
  <c r="L6" i="2"/>
  <c r="M6" i="2" s="1"/>
  <c r="L7" i="2"/>
  <c r="M7" i="2" s="1"/>
  <c r="L8" i="2"/>
  <c r="M8" i="2" s="1"/>
  <c r="L9" i="2"/>
  <c r="M9" i="2" s="1"/>
  <c r="L10" i="2"/>
  <c r="M10" i="2" s="1"/>
  <c r="L11" i="2"/>
  <c r="M11" i="2" s="1"/>
  <c r="L12" i="2"/>
  <c r="M12" i="2" s="1"/>
  <c r="L13" i="2"/>
  <c r="M13" i="2" s="1"/>
  <c r="L14" i="2"/>
  <c r="M14" i="2" s="1"/>
  <c r="J4" i="2"/>
  <c r="J5" i="2"/>
  <c r="J6" i="2"/>
  <c r="J7" i="2"/>
  <c r="J8" i="2"/>
  <c r="J9" i="2"/>
  <c r="J10" i="2"/>
  <c r="J11" i="2"/>
  <c r="J12" i="2"/>
  <c r="J13" i="2"/>
  <c r="J14" i="2"/>
  <c r="I4" i="2"/>
  <c r="K4" i="2" s="1"/>
  <c r="I5" i="2"/>
  <c r="I6" i="2"/>
  <c r="K6" i="2" s="1"/>
  <c r="I7" i="2"/>
  <c r="I8" i="2"/>
  <c r="K8" i="2" s="1"/>
  <c r="I9" i="2"/>
  <c r="I10" i="2"/>
  <c r="K10" i="2" s="1"/>
  <c r="I11" i="2"/>
  <c r="I12" i="2"/>
  <c r="K12" i="2" s="1"/>
  <c r="I13" i="2"/>
  <c r="I14" i="2"/>
  <c r="K14" i="2" s="1"/>
  <c r="I15" i="2" l="1"/>
  <c r="K13" i="2"/>
  <c r="K9" i="2"/>
  <c r="K5" i="2"/>
  <c r="K11" i="2"/>
  <c r="K7" i="2"/>
  <c r="C4" i="1"/>
</calcChain>
</file>

<file path=xl/sharedStrings.xml><?xml version="1.0" encoding="utf-8"?>
<sst xmlns="http://schemas.openxmlformats.org/spreadsheetml/2006/main" count="64" uniqueCount="49">
  <si>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</si>
  <si>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</si>
  <si>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</si>
  <si>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</si>
  <si>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</si>
  <si>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</si>
  <si>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</si>
  <si>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</si>
  <si>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</si>
  <si>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</si>
  <si>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</si>
  <si>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</si>
  <si>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</si>
  <si>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</si>
  <si>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Обоснование цены контракта (руб.) (расчет цены см. Приложение 1)</t>
  </si>
  <si>
    <t xml:space="preserve">Обоснование и расчет цены контракта, заключаемого с единственным поставщиком (подрядчиком, исполнителем) (ЦКЕП)
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</si>
  <si>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</si>
  <si>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</si>
  <si>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</si>
  <si>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</si>
  <si>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</si>
  <si>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ЦКЕП по формуле                             v - количество (объем) закупаемого товара (работы, услуги);
     ц - мин. цена за единицу    ЦКЕП = v*ц</t>
  </si>
  <si>
    <t>рублей</t>
  </si>
  <si>
    <t>Минимальная цена за единицу изм. * (руб.)</t>
  </si>
  <si>
    <t>Данные о Заказчике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</si>
  <si>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_______, осуществляющих ________. Объем закупки обеспечивает потребность учреждений на период, необходимый для проведения конкурентных способов осуществления закупок.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</si>
  <si>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20160 шт.</t>
  </si>
  <si>
    <t xml:space="preserve"> </t>
  </si>
  <si>
    <t>В результате проведенного расчета ЦКЕП контракта составила:</t>
  </si>
  <si>
    <t>Расчет ЦКЕП проверил:</t>
  </si>
  <si>
    <t xml:space="preserve">Поставщик № 1 </t>
  </si>
  <si>
    <t>Поставщик № 2</t>
  </si>
  <si>
    <t>Поставщик № 3</t>
  </si>
  <si>
    <t>шт.</t>
  </si>
  <si>
    <t xml:space="preserve">Заместитель начальника ФЭО                                                                                                                                                                                старший лейтенант вн. службы                                  А.С. Атякшева                      
                            </t>
  </si>
  <si>
    <t>Скобы для степлераKW-TriO 05000 (SharkR001) до 200 листов или эквивалент, 23/10 (1000 шт./уп.)</t>
  </si>
  <si>
    <t>Скобы для степлераKW-TriO 05000 (SharkR001) до 200 листов или эквивалент, 23/13 (1000 шт./уп.)</t>
  </si>
  <si>
    <t>Скобы для степлераKW-TriO 05000 (SharkR001) до 200 листов или эквивалент, 23/15 (1000 шт./уп.)</t>
  </si>
  <si>
    <t>Скобы для степлераKW-TriO 05000 (SharkR001) до 200 листов или эквивалент, 23/20 (1000 шт./уп.)</t>
  </si>
  <si>
    <t>Скобы для степлераKW-TriO 05000 (SharkR001) до 200 листов или эквивалент, 23/23 (1000 шт./уп.)</t>
  </si>
  <si>
    <t xml:space="preserve">СтеплерKW-TriO 05000 (SharkR001) 
до 200 листов или эквивалент </t>
  </si>
  <si>
    <t>Скобы для электрического степлера
XDD-106 два, 66/6 (5000 шт./уп.)</t>
  </si>
  <si>
    <t>Скобы для электрического степлера
XDD-106 два, 66/8 (5000 шт./уп.)</t>
  </si>
  <si>
    <t>Скобы для степлера-фальцовщика NAGEL FOLDNAK M2 (эквивалент не допускается), 26/6 (5000 шт./уп.)</t>
  </si>
  <si>
    <t>Поставка товара осуществляется в течении 30 дней со дня заключения Контракта.
Поставка товара осуществляется по адресу: 443022, г. Самара, 
ул. Рыльская 24 «В».</t>
  </si>
  <si>
    <t>шт. (ру-ло-нов)</t>
  </si>
  <si>
    <t>уп.</t>
  </si>
  <si>
    <t>Мастер-пленка СPMT 23 (HQ40) А3 или эквивалент для цифрового дупликатора MB DD30 (Исключительно износостойкая мастер-пленка. 
Формат А3. Длина рулона 100 м. Толщина мастер-пленки 0,039 мм. Минимальная тиражестойкость: 
– с одной формы 4000 оттисков; – с несложного макета 15000 оттисков. Размер минимально воспроизводимого шрифта: – прямо – 6 pt; – выворотка – 8 pt. Ширина линии – от 0,15–0,2 мм. Диаметр отверстий печатающих элементов – 3,8–4,1 мкм. Количество кадров 200 шт.)</t>
  </si>
  <si>
    <t>Черная краска Ricoh HQ40 (CPI11) 
или эквивалент для цифрового дупликатора MB DD30 (специально разработанные чернила должны обеспечивать: – высокое качество отпечатков 
с разрешением до 400×400 dpi; – быстрое высыхание и закрепление на бумаге, что позволяет печатать на высокой скорости без риска смазывания; 
– эластичность и прочность на истирание, что важно для долговечности отпечатков; – отсутствие отмарывания (переноса краски на обратную сторону листа) и размытых границ изображения или шрифта;
– технологичность: краска не высыхает на мастер-пленке и внутри формного цилиндра, обеспечивая стабильный печатный процесс; – нетоксичность и экологическую безопасность. Размер частиц пигмента: строго контролируется в диапазоне 0,15–0,4 мкм, при этом среднее значение составляет около 0,2 мкм. Такая мелкодисперсная структура обеспечивает равномерное нанесение и насыщенный цвет. Объем краски – 600 мл.)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</si>
</sst>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2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 applyProtection="1">
      <alignment horizontal="right" wrapText="1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2" fontId="12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justify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10" fillId="0" borderId="0" xfId="0" applyFont="1" applyFill="1"/>
    <xf numFmtId="0" fontId="7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4" fontId="2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5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left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zoomScale="91" zoomScaleNormal="91" workbookViewId="0">
      <selection activeCell="D4" sqref="D4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40" t="s">
        <v>24</v>
      </c>
      <c r="D1" s="40"/>
    </row>
    <row r="2" spans="1:4" ht="72" customHeight="1" x14ac:dyDescent="0.2">
      <c r="A2" s="41" t="s">
        <v>8</v>
      </c>
      <c r="B2" s="41"/>
      <c r="C2" s="41"/>
      <c r="D2" s="41"/>
    </row>
    <row r="3" spans="1:4" ht="159" customHeight="1" x14ac:dyDescent="0.2">
      <c r="A3" s="3" t="s">
        <v>10</v>
      </c>
      <c r="B3" s="3" t="s">
        <v>11</v>
      </c>
      <c r="C3" s="3" t="s">
        <v>14</v>
      </c>
      <c r="D3" s="3" t="s">
        <v>12</v>
      </c>
    </row>
    <row r="4" spans="1:4" s="1" customFormat="1" ht="165" customHeight="1" x14ac:dyDescent="0.25">
      <c r="A4" s="14" t="s">
        <v>26</v>
      </c>
      <c r="B4" s="14" t="s">
        <v>25</v>
      </c>
      <c r="C4" s="17">
        <f>'Расчет цены'!I15</f>
        <v>127470</v>
      </c>
      <c r="D4" s="14" t="s">
        <v>13</v>
      </c>
    </row>
    <row r="5" spans="1:4" ht="15.75" customHeight="1" x14ac:dyDescent="0.25">
      <c r="A5" s="13" t="s">
        <v>9</v>
      </c>
    </row>
    <row r="6" spans="1:4" s="6" customFormat="1" ht="48.75" customHeight="1" x14ac:dyDescent="0.25">
      <c r="A6" s="8"/>
      <c r="C6" s="16"/>
      <c r="D6" s="15"/>
    </row>
    <row r="7" spans="1:4" s="6" customFormat="1" ht="18.75" customHeight="1" x14ac:dyDescent="0.25">
      <c r="A7" s="8"/>
      <c r="C7" s="11"/>
      <c r="D7" s="11"/>
    </row>
    <row r="8" spans="1:4" s="6" customFormat="1" ht="11.25" customHeight="1" x14ac:dyDescent="0.25">
      <c r="A8" s="8"/>
      <c r="C8" s="11"/>
      <c r="D8" s="12" t="s">
        <v>7</v>
      </c>
    </row>
    <row r="9" spans="1:4" ht="19.5" customHeight="1" x14ac:dyDescent="0.25">
      <c r="A9" s="13" t="s">
        <v>6</v>
      </c>
      <c r="C9" s="7"/>
    </row>
    <row r="10" spans="1:4" s="6" customFormat="1" ht="48" customHeight="1" x14ac:dyDescent="0.25">
      <c r="A10" s="8"/>
      <c r="C10" s="16"/>
      <c r="D10" s="15"/>
    </row>
    <row r="11" spans="1:4" ht="16.5" customHeight="1" x14ac:dyDescent="0.2"/>
    <row r="12" spans="1:4" x14ac:dyDescent="0.2">
      <c r="D12" s="12" t="s">
        <v>7</v>
      </c>
    </row>
  </sheetData>
  <mergeCells count="2">
    <mergeCell ref="C1:D1"/>
    <mergeCell ref="A2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view="pageBreakPreview" topLeftCell="A4" zoomScale="90" zoomScaleSheetLayoutView="90" workbookViewId="0">
      <selection activeCell="B5" sqref="B5"/>
    </sheetView>
  </sheetViews>
  <sheetFormatPr defaultRowHeight="12.75" x14ac:dyDescent="0.2"/>
  <cols>
    <col min="1" max="1" width="3.140625" style="2" customWidth="1"/>
    <col min="2" max="2" width="45.42578125" style="23" customWidth="1"/>
    <col min="3" max="3" width="28.85546875" style="2" customWidth="1"/>
    <col min="4" max="4" width="5.140625" style="2" customWidth="1"/>
    <col min="5" max="5" width="6.85546875" style="2" customWidth="1"/>
    <col min="6" max="7" width="11.7109375" style="2" customWidth="1"/>
    <col min="8" max="8" width="11.7109375" style="29" customWidth="1"/>
    <col min="9" max="9" width="16.28515625" style="2" customWidth="1"/>
    <col min="10" max="10" width="13.5703125" style="2" customWidth="1"/>
    <col min="11" max="11" width="11.7109375" style="2" bestFit="1" customWidth="1"/>
    <col min="12" max="12" width="9.28515625" style="2" bestFit="1" customWidth="1"/>
    <col min="13" max="13" width="14.5703125" style="2" customWidth="1"/>
    <col min="14" max="14" width="9.140625" style="25"/>
    <col min="15" max="16384" width="9.140625" style="2"/>
  </cols>
  <sheetData>
    <row r="1" spans="1:16" ht="39" customHeight="1" x14ac:dyDescent="0.2">
      <c r="A1" s="53" t="s">
        <v>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" ht="39" customHeight="1" x14ac:dyDescent="0.2">
      <c r="A2" s="55" t="s">
        <v>0</v>
      </c>
      <c r="B2" s="55" t="s">
        <v>2</v>
      </c>
      <c r="C2" s="55" t="s">
        <v>5</v>
      </c>
      <c r="D2" s="55" t="s">
        <v>1</v>
      </c>
      <c r="E2" s="55" t="s">
        <v>3</v>
      </c>
      <c r="F2" s="56" t="s">
        <v>4</v>
      </c>
      <c r="G2" s="56"/>
      <c r="H2" s="56"/>
      <c r="I2" s="54" t="s">
        <v>16</v>
      </c>
      <c r="J2" s="54"/>
      <c r="K2" s="54"/>
      <c r="L2" s="57" t="s">
        <v>17</v>
      </c>
      <c r="M2" s="57"/>
    </row>
    <row r="3" spans="1:16" ht="144" customHeight="1" x14ac:dyDescent="0.2">
      <c r="A3" s="55"/>
      <c r="B3" s="55"/>
      <c r="C3" s="55"/>
      <c r="D3" s="55"/>
      <c r="E3" s="55"/>
      <c r="F3" s="32" t="s">
        <v>30</v>
      </c>
      <c r="G3" s="32" t="s">
        <v>31</v>
      </c>
      <c r="H3" s="32" t="s">
        <v>32</v>
      </c>
      <c r="I3" s="31" t="s">
        <v>18</v>
      </c>
      <c r="J3" s="31" t="s">
        <v>19</v>
      </c>
      <c r="K3" s="18" t="s">
        <v>20</v>
      </c>
      <c r="L3" s="34" t="s">
        <v>23</v>
      </c>
      <c r="M3" s="3" t="s">
        <v>21</v>
      </c>
    </row>
    <row r="4" spans="1:16" s="38" customFormat="1" ht="261" customHeight="1" x14ac:dyDescent="0.2">
      <c r="A4" s="35">
        <v>1</v>
      </c>
      <c r="B4" s="36" t="s">
        <v>48</v>
      </c>
      <c r="C4" s="42" t="s">
        <v>44</v>
      </c>
      <c r="D4" s="30" t="s">
        <v>33</v>
      </c>
      <c r="E4" s="30">
        <v>40</v>
      </c>
      <c r="F4" s="33">
        <v>320</v>
      </c>
      <c r="G4" s="33">
        <v>335</v>
      </c>
      <c r="H4" s="33">
        <v>350</v>
      </c>
      <c r="I4" s="33">
        <f t="shared" ref="I4:I14" si="0">ROUND(AVERAGE(F4:H4),2)</f>
        <v>335</v>
      </c>
      <c r="J4" s="30">
        <f t="shared" ref="J4:J14" si="1">STDEV(F4:H4)</f>
        <v>15</v>
      </c>
      <c r="K4" s="30">
        <f t="shared" ref="K4:K14" si="2">J4/I4*100</f>
        <v>4.4776119402985071</v>
      </c>
      <c r="L4" s="33">
        <f t="shared" ref="L4:L14" si="3">MIN(F4:H4)</f>
        <v>320</v>
      </c>
      <c r="M4" s="39">
        <f t="shared" ref="M4:M14" si="4">L4*E4</f>
        <v>12800</v>
      </c>
      <c r="N4" s="37"/>
    </row>
    <row r="5" spans="1:16" s="38" customFormat="1" ht="147.75" customHeight="1" x14ac:dyDescent="0.2">
      <c r="A5" s="35">
        <v>2</v>
      </c>
      <c r="B5" s="36" t="s">
        <v>47</v>
      </c>
      <c r="C5" s="43"/>
      <c r="D5" s="30" t="s">
        <v>45</v>
      </c>
      <c r="E5" s="30">
        <v>20</v>
      </c>
      <c r="F5" s="33">
        <v>3750</v>
      </c>
      <c r="G5" s="33">
        <v>3800</v>
      </c>
      <c r="H5" s="33">
        <v>3800</v>
      </c>
      <c r="I5" s="33">
        <f t="shared" si="0"/>
        <v>3783.33</v>
      </c>
      <c r="J5" s="30">
        <f t="shared" si="1"/>
        <v>28.867513459481291</v>
      </c>
      <c r="K5" s="30">
        <f t="shared" si="2"/>
        <v>0.76301864916571627</v>
      </c>
      <c r="L5" s="33">
        <f t="shared" si="3"/>
        <v>3750</v>
      </c>
      <c r="M5" s="39">
        <f t="shared" si="4"/>
        <v>75000</v>
      </c>
      <c r="N5" s="37"/>
    </row>
    <row r="6" spans="1:16" s="38" customFormat="1" ht="27" customHeight="1" x14ac:dyDescent="0.2">
      <c r="A6" s="35">
        <v>3</v>
      </c>
      <c r="B6" s="36" t="s">
        <v>40</v>
      </c>
      <c r="C6" s="43"/>
      <c r="D6" s="30" t="s">
        <v>33</v>
      </c>
      <c r="E6" s="30">
        <v>1</v>
      </c>
      <c r="F6" s="33">
        <v>9500</v>
      </c>
      <c r="G6" s="33">
        <v>9500</v>
      </c>
      <c r="H6" s="33">
        <v>9800</v>
      </c>
      <c r="I6" s="33">
        <f t="shared" si="0"/>
        <v>9600</v>
      </c>
      <c r="J6" s="30">
        <f t="shared" si="1"/>
        <v>173.20508075688772</v>
      </c>
      <c r="K6" s="30">
        <f t="shared" si="2"/>
        <v>1.8042195912175805</v>
      </c>
      <c r="L6" s="33">
        <f t="shared" si="3"/>
        <v>9500</v>
      </c>
      <c r="M6" s="39">
        <f t="shared" si="4"/>
        <v>9500</v>
      </c>
      <c r="N6" s="37"/>
    </row>
    <row r="7" spans="1:16" s="38" customFormat="1" ht="30" customHeight="1" x14ac:dyDescent="0.2">
      <c r="A7" s="35">
        <v>4</v>
      </c>
      <c r="B7" s="36" t="s">
        <v>35</v>
      </c>
      <c r="C7" s="43"/>
      <c r="D7" s="30" t="s">
        <v>46</v>
      </c>
      <c r="E7" s="30">
        <v>3</v>
      </c>
      <c r="F7" s="33">
        <v>120</v>
      </c>
      <c r="G7" s="33">
        <v>110</v>
      </c>
      <c r="H7" s="33">
        <v>140</v>
      </c>
      <c r="I7" s="33">
        <f t="shared" si="0"/>
        <v>123.33</v>
      </c>
      <c r="J7" s="30">
        <f t="shared" si="1"/>
        <v>15.275252316519428</v>
      </c>
      <c r="K7" s="30">
        <f t="shared" si="2"/>
        <v>12.385674464055322</v>
      </c>
      <c r="L7" s="33">
        <f t="shared" si="3"/>
        <v>110</v>
      </c>
      <c r="M7" s="39">
        <f t="shared" si="4"/>
        <v>330</v>
      </c>
      <c r="N7" s="37"/>
    </row>
    <row r="8" spans="1:16" s="38" customFormat="1" ht="31.5" customHeight="1" x14ac:dyDescent="0.2">
      <c r="A8" s="35">
        <v>5</v>
      </c>
      <c r="B8" s="36" t="s">
        <v>36</v>
      </c>
      <c r="C8" s="43"/>
      <c r="D8" s="30" t="s">
        <v>46</v>
      </c>
      <c r="E8" s="30">
        <v>3</v>
      </c>
      <c r="F8" s="33">
        <v>140</v>
      </c>
      <c r="G8" s="33">
        <v>150</v>
      </c>
      <c r="H8" s="33">
        <v>150</v>
      </c>
      <c r="I8" s="33">
        <f t="shared" si="0"/>
        <v>146.66999999999999</v>
      </c>
      <c r="J8" s="30">
        <f t="shared" si="1"/>
        <v>5.7735026918962573</v>
      </c>
      <c r="K8" s="30">
        <f t="shared" si="2"/>
        <v>3.9363896447100686</v>
      </c>
      <c r="L8" s="33">
        <f t="shared" si="3"/>
        <v>140</v>
      </c>
      <c r="M8" s="39">
        <f t="shared" si="4"/>
        <v>420</v>
      </c>
      <c r="N8" s="37"/>
    </row>
    <row r="9" spans="1:16" s="38" customFormat="1" ht="30" customHeight="1" x14ac:dyDescent="0.2">
      <c r="A9" s="35">
        <v>6</v>
      </c>
      <c r="B9" s="36" t="s">
        <v>37</v>
      </c>
      <c r="C9" s="43"/>
      <c r="D9" s="30" t="s">
        <v>46</v>
      </c>
      <c r="E9" s="30">
        <v>3</v>
      </c>
      <c r="F9" s="33">
        <v>160</v>
      </c>
      <c r="G9" s="33">
        <v>175</v>
      </c>
      <c r="H9" s="33">
        <v>175</v>
      </c>
      <c r="I9" s="33">
        <f t="shared" si="0"/>
        <v>170</v>
      </c>
      <c r="J9" s="30">
        <f t="shared" si="1"/>
        <v>8.6602540378443873</v>
      </c>
      <c r="K9" s="30">
        <f t="shared" si="2"/>
        <v>5.0942670810849338</v>
      </c>
      <c r="L9" s="33">
        <f t="shared" si="3"/>
        <v>160</v>
      </c>
      <c r="M9" s="39">
        <f t="shared" si="4"/>
        <v>480</v>
      </c>
      <c r="N9" s="37"/>
    </row>
    <row r="10" spans="1:16" s="38" customFormat="1" ht="30.75" customHeight="1" x14ac:dyDescent="0.2">
      <c r="A10" s="35">
        <v>7</v>
      </c>
      <c r="B10" s="36" t="s">
        <v>38</v>
      </c>
      <c r="C10" s="43"/>
      <c r="D10" s="30" t="s">
        <v>46</v>
      </c>
      <c r="E10" s="30">
        <v>3</v>
      </c>
      <c r="F10" s="33">
        <v>200</v>
      </c>
      <c r="G10" s="33">
        <v>200</v>
      </c>
      <c r="H10" s="33">
        <v>210</v>
      </c>
      <c r="I10" s="33">
        <f t="shared" si="0"/>
        <v>203.33</v>
      </c>
      <c r="J10" s="30">
        <f t="shared" si="1"/>
        <v>5.7735026918962573</v>
      </c>
      <c r="K10" s="30">
        <f t="shared" si="2"/>
        <v>2.8394741021473746</v>
      </c>
      <c r="L10" s="33">
        <f t="shared" si="3"/>
        <v>200</v>
      </c>
      <c r="M10" s="39">
        <f t="shared" si="4"/>
        <v>600</v>
      </c>
      <c r="N10" s="37"/>
    </row>
    <row r="11" spans="1:16" s="38" customFormat="1" ht="28.5" customHeight="1" x14ac:dyDescent="0.2">
      <c r="A11" s="35">
        <v>8</v>
      </c>
      <c r="B11" s="36" t="s">
        <v>39</v>
      </c>
      <c r="C11" s="43"/>
      <c r="D11" s="30" t="s">
        <v>46</v>
      </c>
      <c r="E11" s="30">
        <v>3</v>
      </c>
      <c r="F11" s="33">
        <v>240</v>
      </c>
      <c r="G11" s="33">
        <v>250</v>
      </c>
      <c r="H11" s="33">
        <v>250</v>
      </c>
      <c r="I11" s="33">
        <f t="shared" si="0"/>
        <v>246.67</v>
      </c>
      <c r="J11" s="30">
        <f t="shared" si="1"/>
        <v>5.7735026918962573</v>
      </c>
      <c r="K11" s="30">
        <f t="shared" si="2"/>
        <v>2.34057756999078</v>
      </c>
      <c r="L11" s="33">
        <f t="shared" si="3"/>
        <v>240</v>
      </c>
      <c r="M11" s="39">
        <f t="shared" si="4"/>
        <v>720</v>
      </c>
      <c r="N11" s="37"/>
    </row>
    <row r="12" spans="1:16" s="38" customFormat="1" ht="39.75" customHeight="1" x14ac:dyDescent="0.2">
      <c r="A12" s="35">
        <v>9</v>
      </c>
      <c r="B12" s="36" t="s">
        <v>43</v>
      </c>
      <c r="C12" s="43"/>
      <c r="D12" s="30" t="s">
        <v>46</v>
      </c>
      <c r="E12" s="30">
        <v>10</v>
      </c>
      <c r="F12" s="33">
        <v>2600</v>
      </c>
      <c r="G12" s="33">
        <v>2800</v>
      </c>
      <c r="H12" s="33">
        <v>2680</v>
      </c>
      <c r="I12" s="33">
        <f t="shared" si="0"/>
        <v>2693.33</v>
      </c>
      <c r="J12" s="30">
        <f t="shared" si="1"/>
        <v>100.66445913694332</v>
      </c>
      <c r="K12" s="30">
        <f t="shared" si="2"/>
        <v>3.7375464253152537</v>
      </c>
      <c r="L12" s="33">
        <f t="shared" si="3"/>
        <v>2600</v>
      </c>
      <c r="M12" s="39">
        <f t="shared" si="4"/>
        <v>26000</v>
      </c>
      <c r="N12" s="37"/>
    </row>
    <row r="13" spans="1:16" s="38" customFormat="1" ht="30" customHeight="1" x14ac:dyDescent="0.2">
      <c r="A13" s="35">
        <v>10</v>
      </c>
      <c r="B13" s="36" t="s">
        <v>41</v>
      </c>
      <c r="C13" s="43"/>
      <c r="D13" s="30" t="s">
        <v>46</v>
      </c>
      <c r="E13" s="30">
        <v>2</v>
      </c>
      <c r="F13" s="33">
        <v>320</v>
      </c>
      <c r="G13" s="33">
        <v>300</v>
      </c>
      <c r="H13" s="33">
        <v>310</v>
      </c>
      <c r="I13" s="33">
        <f t="shared" si="0"/>
        <v>310</v>
      </c>
      <c r="J13" s="30">
        <f t="shared" si="1"/>
        <v>10</v>
      </c>
      <c r="K13" s="30">
        <f t="shared" si="2"/>
        <v>3.225806451612903</v>
      </c>
      <c r="L13" s="33">
        <f t="shared" si="3"/>
        <v>300</v>
      </c>
      <c r="M13" s="39">
        <f t="shared" si="4"/>
        <v>600</v>
      </c>
      <c r="N13" s="37"/>
    </row>
    <row r="14" spans="1:16" s="38" customFormat="1" ht="27.75" customHeight="1" x14ac:dyDescent="0.2">
      <c r="A14" s="35">
        <v>11</v>
      </c>
      <c r="B14" s="36" t="s">
        <v>42</v>
      </c>
      <c r="C14" s="44"/>
      <c r="D14" s="30" t="s">
        <v>46</v>
      </c>
      <c r="E14" s="30">
        <v>3</v>
      </c>
      <c r="F14" s="33">
        <v>350</v>
      </c>
      <c r="G14" s="33">
        <v>350</v>
      </c>
      <c r="H14" s="33">
        <v>340</v>
      </c>
      <c r="I14" s="33">
        <f t="shared" si="0"/>
        <v>346.67</v>
      </c>
      <c r="J14" s="30">
        <f t="shared" si="1"/>
        <v>5.7735026918962582</v>
      </c>
      <c r="K14" s="30">
        <f t="shared" si="2"/>
        <v>1.6654174551868512</v>
      </c>
      <c r="L14" s="33">
        <f t="shared" si="3"/>
        <v>340</v>
      </c>
      <c r="M14" s="39">
        <f t="shared" si="4"/>
        <v>1020</v>
      </c>
      <c r="N14" s="37"/>
    </row>
    <row r="15" spans="1:16" s="5" customFormat="1" ht="30.75" customHeight="1" x14ac:dyDescent="0.2">
      <c r="A15" s="46" t="s">
        <v>28</v>
      </c>
      <c r="B15" s="47"/>
      <c r="C15" s="47"/>
      <c r="D15" s="47"/>
      <c r="E15" s="47"/>
      <c r="F15" s="47"/>
      <c r="G15" s="47"/>
      <c r="H15" s="47"/>
      <c r="I15" s="24">
        <f>SUM(M4:M14)</f>
        <v>127470</v>
      </c>
      <c r="J15" s="19" t="s">
        <v>22</v>
      </c>
      <c r="K15" s="19"/>
      <c r="L15" s="19"/>
      <c r="M15" s="4"/>
      <c r="N15" s="25"/>
      <c r="P15" s="21" t="s">
        <v>27</v>
      </c>
    </row>
    <row r="16" spans="1:16" ht="19.5" customHeight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P16" s="21" t="s">
        <v>27</v>
      </c>
    </row>
    <row r="17" spans="1:16" ht="15.75" customHeight="1" x14ac:dyDescent="0.25">
      <c r="A17" s="48" t="s">
        <v>27</v>
      </c>
      <c r="B17" s="48"/>
      <c r="C17" s="48"/>
      <c r="D17" s="7"/>
      <c r="E17" s="7"/>
      <c r="F17" s="51" t="s">
        <v>29</v>
      </c>
      <c r="G17" s="51"/>
      <c r="H17" s="51"/>
      <c r="I17" s="51"/>
      <c r="J17" s="51"/>
      <c r="P17" s="21" t="s">
        <v>27</v>
      </c>
    </row>
    <row r="18" spans="1:16" s="6" customFormat="1" ht="48" customHeight="1" x14ac:dyDescent="0.25">
      <c r="A18" s="49" t="s">
        <v>27</v>
      </c>
      <c r="B18" s="49"/>
      <c r="C18" s="49"/>
      <c r="D18" s="49"/>
      <c r="E18" s="9"/>
      <c r="F18" s="52" t="s">
        <v>34</v>
      </c>
      <c r="G18" s="52"/>
      <c r="H18" s="52"/>
      <c r="I18" s="52"/>
      <c r="J18" s="52"/>
      <c r="N18" s="26"/>
      <c r="P18" s="20" t="s">
        <v>27</v>
      </c>
    </row>
    <row r="19" spans="1:16" s="6" customFormat="1" ht="18.75" customHeight="1" x14ac:dyDescent="0.25">
      <c r="A19" s="8"/>
      <c r="B19" s="22"/>
      <c r="C19" s="8"/>
      <c r="D19" s="8"/>
      <c r="E19" s="9"/>
      <c r="F19" s="10"/>
      <c r="G19" s="10"/>
      <c r="H19" s="27"/>
      <c r="N19" s="26"/>
    </row>
    <row r="20" spans="1:16" s="6" customFormat="1" ht="11.25" customHeight="1" x14ac:dyDescent="0.25">
      <c r="A20" s="8"/>
      <c r="B20" s="22"/>
      <c r="C20" s="8"/>
      <c r="D20" s="8"/>
      <c r="E20" s="9"/>
      <c r="F20" s="10"/>
      <c r="G20" s="10"/>
      <c r="H20" s="27"/>
      <c r="N20" s="26"/>
    </row>
    <row r="21" spans="1:16" ht="19.5" customHeight="1" x14ac:dyDescent="0.25">
      <c r="A21" s="48" t="s">
        <v>27</v>
      </c>
      <c r="B21" s="48"/>
      <c r="C21" s="48"/>
      <c r="D21" s="7"/>
      <c r="E21" s="7"/>
      <c r="F21" s="7"/>
      <c r="G21" s="7"/>
      <c r="H21" s="28"/>
    </row>
    <row r="22" spans="1:16" s="6" customFormat="1" ht="48" customHeight="1" x14ac:dyDescent="0.25">
      <c r="A22" s="45"/>
      <c r="B22" s="45"/>
      <c r="C22" s="45"/>
      <c r="D22" s="45"/>
      <c r="E22" s="9"/>
      <c r="F22" s="10"/>
      <c r="G22" s="10"/>
      <c r="H22" s="27"/>
      <c r="N22" s="26"/>
    </row>
    <row r="23" spans="1:16" ht="16.5" customHeight="1" x14ac:dyDescent="0.2"/>
  </sheetData>
  <mergeCells count="18">
    <mergeCell ref="A1:M1"/>
    <mergeCell ref="I2:K2"/>
    <mergeCell ref="A2:A3"/>
    <mergeCell ref="F2:H2"/>
    <mergeCell ref="L2:M2"/>
    <mergeCell ref="B2:B3"/>
    <mergeCell ref="C2:C3"/>
    <mergeCell ref="D2:D3"/>
    <mergeCell ref="E2:E3"/>
    <mergeCell ref="C4:C14"/>
    <mergeCell ref="A22:D22"/>
    <mergeCell ref="A15:H15"/>
    <mergeCell ref="A17:C17"/>
    <mergeCell ref="A18:D18"/>
    <mergeCell ref="A16:M16"/>
    <mergeCell ref="F17:J17"/>
    <mergeCell ref="A21:C21"/>
    <mergeCell ref="F18:J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colBreaks count="1" manualBreakCount="1">
    <brk id="14" max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TipoGRAF</cp:lastModifiedBy>
  <cp:lastPrinted>2026-08-04T04:05:25Z</cp:lastPrinted>
  <dcterms:created xsi:type="dcterms:W3CDTF">2014-01-15T18:15:09Z</dcterms:created>
  <dcterms:modified xsi:type="dcterms:W3CDTF">2026-08-04T04:09:19Z</dcterms:modified>
</cp:coreProperties>
</file>