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N7" i="1"/>
  <c r="O7" s="1"/>
  <c r="P7" s="1"/>
  <c r="Q7" s="1"/>
  <c r="K7"/>
  <c r="L7" s="1"/>
  <c r="M7" s="1"/>
  <c r="I9"/>
  <c r="H9"/>
  <c r="G9"/>
  <c r="N8"/>
  <c r="O8" s="1"/>
  <c r="P8" s="1"/>
  <c r="Q8" s="1"/>
  <c r="K8"/>
  <c r="L8" s="1"/>
  <c r="Q9" l="1"/>
  <c r="M8"/>
</calcChain>
</file>

<file path=xl/sharedStrings.xml><?xml version="1.0" encoding="utf-8"?>
<sst xmlns="http://schemas.openxmlformats.org/spreadsheetml/2006/main" count="29" uniqueCount="28">
  <si>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</si>
  <si>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</si>
  <si>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</si>
  <si>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</si>
  <si>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</si>
  <si>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</si>
  <si>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</si>
  <si>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</si>
  <si>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</si>
  <si>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</si>
  <si>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</si>
  <si>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</si>
  <si>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</si>
  <si>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</si>
  <si>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</si>
  <si>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</si>
  <si>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</si>
  <si>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</si>
  <si>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</si>
  <si>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</si>
  <si>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______________  О.В. Сиротинина</t>
  </si>
  <si>
    <t>шт</t>
  </si>
  <si>
    <t>Поставщик №1 Коммерческое предложение № 1564 от 11.08.2026</t>
  </si>
  <si>
    <t>Поставщик №2 Коммерческое предложение № 1565 от 11.08.2026</t>
  </si>
  <si>
    <t>Поставщик №3 Коммерческое предложение № 1566 от 11.08.2026</t>
  </si>
  <si>
    <t xml:space="preserve">Обоснованная НМЦК составила 5400,00 минимальная предложенная потенциальным исполнителем. </t>
  </si>
  <si>
    <t>Инсектицид. Форма выпуска: липкая лента</t>
  </si>
  <si>
    <t>Инсектицид. Форма выпуска: Жидкость во флаконе для фумигатора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</si>
</sst>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91E4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0" fontId="0" fillId="0" borderId="5" xfId="0" applyBorder="1"/>
    <xf numFmtId="14" fontId="6" fillId="0" borderId="0" xfId="0" applyNumberFormat="1" applyFont="1" applyAlignment="1">
      <alignment wrapText="1"/>
    </xf>
    <xf numFmtId="2" fontId="9" fillId="0" borderId="3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7"/>
  <sheetViews>
    <sheetView tabSelected="1" topLeftCell="A4" zoomScale="85" zoomScaleNormal="85" workbookViewId="0">
      <selection activeCell="G14" sqref="G14"/>
    </sheetView>
  </sheetViews>
  <sheetFormatPr defaultRowHeight="15"/>
  <cols>
    <col min="1" max="1" width="5.140625" customWidth="1"/>
    <col min="2" max="2" width="27.7109375" style="4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8" width="12.42578125" customWidth="1"/>
    <col min="9" max="9" width="12.140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8" ht="36.75" customHeight="1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s="1" customFormat="1" ht="132" customHeight="1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8" s="1" customFormat="1" ht="45.75" customHeight="1">
      <c r="A5" s="31" t="s">
        <v>2</v>
      </c>
      <c r="B5" s="31" t="s">
        <v>3</v>
      </c>
      <c r="C5" s="31" t="s">
        <v>4</v>
      </c>
      <c r="D5" s="31" t="s">
        <v>5</v>
      </c>
      <c r="E5" s="34" t="s">
        <v>6</v>
      </c>
      <c r="F5" s="34"/>
      <c r="G5" s="34"/>
      <c r="H5" s="34"/>
      <c r="I5" s="34"/>
      <c r="J5" s="34"/>
      <c r="K5" s="35" t="s">
        <v>7</v>
      </c>
      <c r="L5" s="32"/>
      <c r="M5" s="32"/>
      <c r="N5" s="36" t="s">
        <v>8</v>
      </c>
      <c r="O5" s="32"/>
      <c r="P5" s="32"/>
      <c r="Q5" s="32"/>
    </row>
    <row r="6" spans="1:18" s="1" customFormat="1" ht="188.25" customHeight="1">
      <c r="A6" s="32"/>
      <c r="B6" s="33"/>
      <c r="C6" s="33"/>
      <c r="D6" s="33"/>
      <c r="E6" s="2"/>
      <c r="F6" s="2"/>
      <c r="G6" s="2" t="s">
        <v>22</v>
      </c>
      <c r="H6" s="2" t="s">
        <v>23</v>
      </c>
      <c r="I6" s="2" t="s">
        <v>24</v>
      </c>
      <c r="J6" s="2"/>
      <c r="K6" s="2" t="s">
        <v>9</v>
      </c>
      <c r="L6" s="2" t="s">
        <v>10</v>
      </c>
      <c r="M6" s="19" t="s">
        <v>11</v>
      </c>
      <c r="N6" s="20" t="s">
        <v>12</v>
      </c>
      <c r="O6" s="20" t="s">
        <v>13</v>
      </c>
      <c r="P6" s="20" t="s">
        <v>14</v>
      </c>
      <c r="Q6" s="3" t="s">
        <v>15</v>
      </c>
    </row>
    <row r="7" spans="1:18" s="1" customFormat="1" ht="37.5" customHeight="1">
      <c r="A7" s="14">
        <v>1</v>
      </c>
      <c r="B7" s="25" t="s">
        <v>26</v>
      </c>
      <c r="C7" s="21" t="s">
        <v>21</v>
      </c>
      <c r="D7" s="21">
        <v>80</v>
      </c>
      <c r="E7" s="18"/>
      <c r="F7" s="18"/>
      <c r="G7" s="18">
        <v>15</v>
      </c>
      <c r="H7" s="18">
        <v>18</v>
      </c>
      <c r="I7" s="18">
        <v>16</v>
      </c>
      <c r="J7" s="18"/>
      <c r="K7" s="22">
        <f t="shared" ref="K7:K8" si="0">AVERAGE(E7:I7)</f>
        <v>16.333333333333332</v>
      </c>
      <c r="L7" s="21">
        <f t="shared" ref="L7:L8" si="1">SQRT(((SUM(IF(H7&lt;&gt;0,POWER(H7-K7,2),),IF(F7&lt;&gt;0, POWER(F7-K7,2),),IF(E7&lt;&gt;0, POWER(E7-K7,2),),IF(G7&lt;&gt;0, POWER(G7-K7,2),),IF(I7&lt;&gt;0, POWER(I7-K7,2),))/(COUNTA(E7:I7)-1))))</f>
        <v>1.5275252316519468</v>
      </c>
      <c r="M7" s="23">
        <f t="shared" ref="M7:M8" si="2">L7/K7*100</f>
        <v>9.3521952958282455</v>
      </c>
      <c r="N7" s="22">
        <f t="shared" ref="N7:N8" si="3">D7/3*(E7+F7+G7+H7+I7)</f>
        <v>1306.6666666666667</v>
      </c>
      <c r="O7" s="24">
        <f t="shared" ref="O7:O8" si="4">N7/D7</f>
        <v>16.333333333333336</v>
      </c>
      <c r="P7" s="22">
        <f t="shared" ref="P7:P8" si="5">ROUNDDOWN(O7,2)</f>
        <v>16.329999999999998</v>
      </c>
      <c r="Q7" s="16">
        <f t="shared" ref="Q7:Q8" si="6">P7*D7</f>
        <v>1306.3999999999999</v>
      </c>
    </row>
    <row r="8" spans="1:18" s="1" customFormat="1" ht="51" customHeight="1">
      <c r="A8" s="14">
        <v>2</v>
      </c>
      <c r="B8" s="25" t="s">
        <v>27</v>
      </c>
      <c r="C8" s="21" t="s">
        <v>21</v>
      </c>
      <c r="D8" s="21">
        <v>40</v>
      </c>
      <c r="E8" s="18"/>
      <c r="F8" s="18"/>
      <c r="G8" s="18">
        <v>105</v>
      </c>
      <c r="H8" s="18">
        <v>110</v>
      </c>
      <c r="I8" s="18">
        <v>110</v>
      </c>
      <c r="J8" s="18"/>
      <c r="K8" s="22">
        <f t="shared" si="0"/>
        <v>108.33333333333333</v>
      </c>
      <c r="L8" s="21">
        <f t="shared" si="1"/>
        <v>2.8867513459481287</v>
      </c>
      <c r="M8" s="23">
        <f t="shared" si="2"/>
        <v>2.664693550105965</v>
      </c>
      <c r="N8" s="22">
        <f t="shared" si="3"/>
        <v>4333.3333333333339</v>
      </c>
      <c r="O8" s="24">
        <f t="shared" si="4"/>
        <v>108.33333333333334</v>
      </c>
      <c r="P8" s="22">
        <f t="shared" si="5"/>
        <v>108.33</v>
      </c>
      <c r="Q8" s="16">
        <f t="shared" si="6"/>
        <v>4333.2</v>
      </c>
      <c r="R8" s="11"/>
    </row>
    <row r="9" spans="1:18" ht="15.75">
      <c r="B9" s="10"/>
      <c r="C9" s="11"/>
      <c r="D9" s="11"/>
      <c r="E9" s="11"/>
      <c r="F9" s="11"/>
      <c r="G9" s="12">
        <f>SUMPRODUCT(D7:D8,G7:G8)</f>
        <v>5400</v>
      </c>
      <c r="H9" s="12">
        <f>SUMPRODUCT(D7:D8,H7:H8)</f>
        <v>5840</v>
      </c>
      <c r="I9" s="13">
        <f>SUMPRODUCT(D7:D8,I7:I8)</f>
        <v>5680</v>
      </c>
      <c r="Q9" s="5">
        <f>SUM(Q7:Q8)</f>
        <v>5639.5999999999995</v>
      </c>
    </row>
    <row r="10" spans="1:18" ht="15.75">
      <c r="B10" s="26" t="s">
        <v>25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8" ht="15.75">
      <c r="C12" s="6" t="s">
        <v>16</v>
      </c>
      <c r="F12" s="7"/>
    </row>
    <row r="13" spans="1:18" ht="15.75">
      <c r="B13" s="17"/>
      <c r="C13" s="6" t="s">
        <v>17</v>
      </c>
      <c r="D13" s="6"/>
      <c r="E13" s="6"/>
      <c r="H13" s="27"/>
      <c r="I13" s="27"/>
      <c r="J13" s="27"/>
    </row>
    <row r="14" spans="1:18" ht="15.75">
      <c r="C14" s="6" t="s">
        <v>18</v>
      </c>
      <c r="D14" s="6"/>
      <c r="E14" s="6"/>
      <c r="H14" s="6"/>
      <c r="I14" s="6"/>
      <c r="J14" s="6"/>
    </row>
    <row r="15" spans="1:18" ht="15.75">
      <c r="C15" s="6"/>
      <c r="D15" s="6"/>
      <c r="E15" s="6"/>
      <c r="H15" s="6"/>
      <c r="I15" s="6"/>
      <c r="J15" s="6"/>
    </row>
    <row r="16" spans="1:18" ht="15.75">
      <c r="B16" s="15">
        <v>46245</v>
      </c>
      <c r="C16" s="28" t="s">
        <v>20</v>
      </c>
      <c r="D16" s="28"/>
      <c r="E16" s="28"/>
      <c r="G16" s="8"/>
      <c r="H16" s="9"/>
      <c r="I16" s="9"/>
      <c r="J16" s="9"/>
    </row>
    <row r="17" spans="3:10" ht="15.75">
      <c r="C17" s="6" t="s">
        <v>19</v>
      </c>
      <c r="D17" s="6"/>
      <c r="E17" s="6"/>
      <c r="H17" s="6"/>
      <c r="I17" s="6"/>
      <c r="J17" s="6"/>
    </row>
  </sheetData>
  <mergeCells count="12">
    <mergeCell ref="B10:Q10"/>
    <mergeCell ref="H13:J13"/>
    <mergeCell ref="C16:E16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2026-08-12T06:07:24Z</dcterms:modified>
</cp:coreProperties>
</file>